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3.xml" ContentType="application/vnd.ms-office.chartstyle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charts/colors2.xml" ContentType="application/vnd.ms-office.chartcolorstyle+xml"/>
  <Override PartName="/xl/chartsheets/sheet1.xml" ContentType="application/vnd.openxmlformats-officedocument.spreadsheetml.chartsheet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132" activeTab="4"/>
  </bookViews>
  <sheets>
    <sheet name="Caractéristiques" sheetId="2" r:id="rId1"/>
    <sheet name="Brute" sheetId="1" r:id="rId2"/>
    <sheet name="CVS-CJO" sheetId="3" r:id="rId3"/>
    <sheet name="Dynamique annuelle" sheetId="7" r:id="rId4"/>
    <sheet name="Graph dynamique annuelle" sheetId="8" r:id="rId5"/>
    <sheet name="Graph dynamique mensuel" sheetId="5" r:id="rId6"/>
    <sheet name="2010-2013" sheetId="6" r:id="rId7"/>
  </sheets>
  <definedNames>
    <definedName name="_xlnm._FilterDatabase" localSheetId="1" hidden="1">Brute!$A$3:$E$3</definedName>
    <definedName name="_xlnm._FilterDatabase" localSheetId="2" hidden="1">'CVS-CJO'!$A$3:$E$3</definedName>
    <definedName name="_xlnm._FilterDatabase" localSheetId="3" hidden="1">'Dynamique annuelle'!$B$5:$D$5</definedName>
  </definedNames>
  <calcPr calcId="125725"/>
</workbook>
</file>

<file path=xl/calcChain.xml><?xml version="1.0" encoding="utf-8"?>
<calcChain xmlns="http://schemas.openxmlformats.org/spreadsheetml/2006/main">
  <c r="B31" i="7"/>
  <c r="I31"/>
  <c r="I32"/>
  <c r="B32"/>
  <c r="I3" i="1"/>
  <c r="I3" i="3"/>
  <c r="J29" i="7"/>
  <c r="C29"/>
  <c r="B13" i="6"/>
  <c r="D7"/>
  <c r="D6"/>
  <c r="K7" i="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6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B34" l="1"/>
  <c r="I34"/>
  <c r="C10" i="6"/>
  <c r="C9"/>
  <c r="G11" i="2"/>
  <c r="G9"/>
  <c r="G8"/>
  <c r="D5" i="3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4"/>
  <c r="D5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4"/>
</calcChain>
</file>

<file path=xl/sharedStrings.xml><?xml version="1.0" encoding="utf-8"?>
<sst xmlns="http://schemas.openxmlformats.org/spreadsheetml/2006/main" count="99" uniqueCount="52">
  <si>
    <t>Libellé</t>
  </si>
  <si>
    <t>IdBank</t>
  </si>
  <si>
    <t>Indice de chiffre d'affaires en valeur - Conseil en systèmes et logiciels informatiques (NAF rév. 2, niv. sous-classe poste 62.02A) - Série brute - Base 100 en 2010</t>
  </si>
  <si>
    <t>001658055</t>
  </si>
  <si>
    <t>Année</t>
  </si>
  <si>
    <t>Mois</t>
  </si>
  <si>
    <t>Dernière mise à jour</t>
  </si>
  <si>
    <t>Mode de représentation</t>
  </si>
  <si>
    <t>Correction</t>
  </si>
  <si>
    <t>Période de référence de l'indice</t>
  </si>
  <si>
    <t>Périodicité</t>
  </si>
  <si>
    <t>Date de début</t>
  </si>
  <si>
    <t>Date de fin</t>
  </si>
  <si>
    <t>Zone géographique</t>
  </si>
  <si>
    <t>Unité de mesure</t>
  </si>
  <si>
    <t>Puissance</t>
  </si>
  <si>
    <t>Traitement des taxes</t>
  </si>
  <si>
    <t>26 Février 2016</t>
  </si>
  <si>
    <t>Indice</t>
  </si>
  <si>
    <t>Non corrigé (brut)</t>
  </si>
  <si>
    <t>2010</t>
  </si>
  <si>
    <t>Mensuelle</t>
  </si>
  <si>
    <t>1995-01</t>
  </si>
  <si>
    <t>2015-12</t>
  </si>
  <si>
    <t>France métropolitaine</t>
  </si>
  <si>
    <t>Sans objet</t>
  </si>
  <si>
    <t>0</t>
  </si>
  <si>
    <t>HT (Hors Taxes)</t>
  </si>
  <si>
    <t>Caractéristiques des valeurs brutes</t>
  </si>
  <si>
    <t>Caractéristiques des valeurs CVS-CJO</t>
  </si>
  <si>
    <t>Indice de chiffre d'affaires en valeur - Conseil en systèmes et logiciels informatiques (NAF rév. 2, niv. sous-classe poste 62.02A) - Série CVS-CJO - Base 100 en 2010</t>
  </si>
  <si>
    <t>001659023</t>
  </si>
  <si>
    <t>Corrigé des variations saisonnières et des jours ouvrables (CVS-CJO)</t>
  </si>
  <si>
    <t>ID</t>
  </si>
  <si>
    <t>Date</t>
  </si>
  <si>
    <t>Min</t>
  </si>
  <si>
    <t>Max</t>
  </si>
  <si>
    <t>Pas</t>
  </si>
  <si>
    <t>Série CVS-CJO - Base 100 en 2010</t>
  </si>
  <si>
    <t>Série brute - Base 100 en 2010</t>
  </si>
  <si>
    <t>TCAM</t>
  </si>
  <si>
    <t>Source : INSEE</t>
  </si>
  <si>
    <t>Source : traitement des données de l'INSEE</t>
  </si>
  <si>
    <t>TACM</t>
  </si>
  <si>
    <t>Indice moyen</t>
  </si>
  <si>
    <t>TCMM</t>
  </si>
  <si>
    <t>==&gt; Taux de Croissance Annuel Moyen</t>
  </si>
  <si>
    <t>==&gt; Taux de croissance mensuel moyen</t>
  </si>
  <si>
    <t>Série Brute - Base 100 en 2010</t>
  </si>
  <si>
    <t>Indice de chiffre d'affaires en valeur - Conseil en systèmes et logiciels informatiques (62.02A) 
Série CVS-CJO - Base 100 en 2010</t>
  </si>
  <si>
    <t>en million d'euro</t>
  </si>
  <si>
    <t>en milliard d'euros</t>
  </si>
</sst>
</file>

<file path=xl/styles.xml><?xml version="1.0" encoding="utf-8"?>
<styleSheet xmlns="http://schemas.openxmlformats.org/spreadsheetml/2006/main">
  <numFmts count="3">
    <numFmt numFmtId="164" formatCode="mmm\-yyyy"/>
    <numFmt numFmtId="165" formatCode="#,##0.0"/>
    <numFmt numFmtId="166" formatCode="0.0%"/>
  </numFmts>
  <fonts count="6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2" applyFont="1" applyAlignment="1">
      <alignment horizontal="center" vertical="top" wrapText="1"/>
    </xf>
    <xf numFmtId="0" fontId="3" fillId="0" borderId="0" xfId="2"/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/>
    </xf>
    <xf numFmtId="0" fontId="2" fillId="0" borderId="0" xfId="2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8" xfId="0" applyFont="1" applyBorder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2" applyAlignment="1">
      <alignment horizontal="center"/>
    </xf>
    <xf numFmtId="164" fontId="2" fillId="0" borderId="0" xfId="0" applyNumberFormat="1" applyFont="1" applyAlignment="1">
      <alignment horizontal="center"/>
    </xf>
    <xf numFmtId="9" fontId="0" fillId="0" borderId="0" xfId="1" applyFont="1"/>
    <xf numFmtId="9" fontId="0" fillId="0" borderId="0" xfId="0" applyNumberFormat="1"/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1" applyNumberFormat="1" applyFont="1"/>
    <xf numFmtId="0" fontId="0" fillId="0" borderId="0" xfId="0"/>
    <xf numFmtId="0" fontId="3" fillId="0" borderId="0" xfId="2"/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left"/>
    </xf>
    <xf numFmtId="9" fontId="0" fillId="0" borderId="0" xfId="1" applyFont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quotePrefix="1"/>
    <xf numFmtId="0" fontId="1" fillId="0" borderId="0" xfId="2" quotePrefix="1" applyFont="1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2" fillId="0" borderId="0" xfId="2" applyFont="1" applyAlignment="1">
      <alignment horizontal="center" vertical="center"/>
    </xf>
    <xf numFmtId="0" fontId="3" fillId="0" borderId="0" xfId="2"/>
    <xf numFmtId="0" fontId="0" fillId="0" borderId="0" xfId="0" applyAlignment="1">
      <alignment horizontal="center" vertical="center" wrapText="1"/>
    </xf>
    <xf numFmtId="10" fontId="0" fillId="3" borderId="0" xfId="0" applyNumberFormat="1" applyFill="1" applyAlignment="1">
      <alignment horizontal="center"/>
    </xf>
    <xf numFmtId="166" fontId="0" fillId="0" borderId="0" xfId="1" applyNumberFormat="1" applyFont="1" applyAlignment="1">
      <alignment horizontal="center"/>
    </xf>
  </cellXfs>
  <cellStyles count="3">
    <cellStyle name="Normal" xfId="0" builtinId="0"/>
    <cellStyle name="Normal 2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alcChain" Target="calcChain.xml"/><Relationship Id="rId5" Type="http://schemas.openxmlformats.org/officeDocument/2006/relationships/chartsheet" Target="chart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3" Type="http://schemas.microsoft.com/office/2011/relationships/chartStyle" Target="style3.xml"/><Relationship Id="rId2" Type="http://schemas.microsoft.com/office/2011/relationships/chartColorStyle" Target="colors3.xml"/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plotArea>
      <c:layout/>
      <c:scatterChart>
        <c:scatterStyle val="smoothMarker"/>
        <c:ser>
          <c:idx val="0"/>
          <c:order val="0"/>
          <c:tx>
            <c:strRef>
              <c:f>Brute!$F$1</c:f>
              <c:strCache>
                <c:ptCount val="1"/>
                <c:pt idx="0">
                  <c:v>Série brute - Base 100 en 2010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Brute!$D$4:$D$255</c:f>
              <c:numCache>
                <c:formatCode>mmm\-yyyy</c:formatCode>
                <c:ptCount val="252"/>
                <c:pt idx="0">
                  <c:v>34700</c:v>
                </c:pt>
                <c:pt idx="1">
                  <c:v>34731</c:v>
                </c:pt>
                <c:pt idx="2">
                  <c:v>34759</c:v>
                </c:pt>
                <c:pt idx="3">
                  <c:v>34790</c:v>
                </c:pt>
                <c:pt idx="4">
                  <c:v>34820</c:v>
                </c:pt>
                <c:pt idx="5">
                  <c:v>34851</c:v>
                </c:pt>
                <c:pt idx="6">
                  <c:v>34881</c:v>
                </c:pt>
                <c:pt idx="7">
                  <c:v>34912</c:v>
                </c:pt>
                <c:pt idx="8">
                  <c:v>34943</c:v>
                </c:pt>
                <c:pt idx="9">
                  <c:v>34973</c:v>
                </c:pt>
                <c:pt idx="10">
                  <c:v>35004</c:v>
                </c:pt>
                <c:pt idx="11">
                  <c:v>35034</c:v>
                </c:pt>
                <c:pt idx="12">
                  <c:v>35065</c:v>
                </c:pt>
                <c:pt idx="13">
                  <c:v>35096</c:v>
                </c:pt>
                <c:pt idx="14">
                  <c:v>35125</c:v>
                </c:pt>
                <c:pt idx="15">
                  <c:v>35156</c:v>
                </c:pt>
                <c:pt idx="16">
                  <c:v>35186</c:v>
                </c:pt>
                <c:pt idx="17">
                  <c:v>35217</c:v>
                </c:pt>
                <c:pt idx="18">
                  <c:v>35247</c:v>
                </c:pt>
                <c:pt idx="19">
                  <c:v>35278</c:v>
                </c:pt>
                <c:pt idx="20">
                  <c:v>35309</c:v>
                </c:pt>
                <c:pt idx="21">
                  <c:v>35339</c:v>
                </c:pt>
                <c:pt idx="22">
                  <c:v>35370</c:v>
                </c:pt>
                <c:pt idx="23">
                  <c:v>35400</c:v>
                </c:pt>
                <c:pt idx="24">
                  <c:v>35431</c:v>
                </c:pt>
                <c:pt idx="25">
                  <c:v>35462</c:v>
                </c:pt>
                <c:pt idx="26">
                  <c:v>35490</c:v>
                </c:pt>
                <c:pt idx="27">
                  <c:v>35521</c:v>
                </c:pt>
                <c:pt idx="28">
                  <c:v>35551</c:v>
                </c:pt>
                <c:pt idx="29">
                  <c:v>35582</c:v>
                </c:pt>
                <c:pt idx="30">
                  <c:v>35612</c:v>
                </c:pt>
                <c:pt idx="31">
                  <c:v>35643</c:v>
                </c:pt>
                <c:pt idx="32">
                  <c:v>35674</c:v>
                </c:pt>
                <c:pt idx="33">
                  <c:v>35704</c:v>
                </c:pt>
                <c:pt idx="34">
                  <c:v>35735</c:v>
                </c:pt>
                <c:pt idx="35">
                  <c:v>35765</c:v>
                </c:pt>
                <c:pt idx="36">
                  <c:v>35796</c:v>
                </c:pt>
                <c:pt idx="37">
                  <c:v>35827</c:v>
                </c:pt>
                <c:pt idx="38">
                  <c:v>35855</c:v>
                </c:pt>
                <c:pt idx="39">
                  <c:v>35886</c:v>
                </c:pt>
                <c:pt idx="40">
                  <c:v>35916</c:v>
                </c:pt>
                <c:pt idx="41">
                  <c:v>35947</c:v>
                </c:pt>
                <c:pt idx="42">
                  <c:v>35977</c:v>
                </c:pt>
                <c:pt idx="43">
                  <c:v>36008</c:v>
                </c:pt>
                <c:pt idx="44">
                  <c:v>36039</c:v>
                </c:pt>
                <c:pt idx="45">
                  <c:v>36069</c:v>
                </c:pt>
                <c:pt idx="46">
                  <c:v>36100</c:v>
                </c:pt>
                <c:pt idx="47">
                  <c:v>36130</c:v>
                </c:pt>
                <c:pt idx="48">
                  <c:v>36161</c:v>
                </c:pt>
                <c:pt idx="49">
                  <c:v>36192</c:v>
                </c:pt>
                <c:pt idx="50">
                  <c:v>36220</c:v>
                </c:pt>
                <c:pt idx="51">
                  <c:v>36251</c:v>
                </c:pt>
                <c:pt idx="52">
                  <c:v>36281</c:v>
                </c:pt>
                <c:pt idx="53">
                  <c:v>36312</c:v>
                </c:pt>
                <c:pt idx="54">
                  <c:v>36342</c:v>
                </c:pt>
                <c:pt idx="55">
                  <c:v>36373</c:v>
                </c:pt>
                <c:pt idx="56">
                  <c:v>36404</c:v>
                </c:pt>
                <c:pt idx="57">
                  <c:v>36434</c:v>
                </c:pt>
                <c:pt idx="58">
                  <c:v>36465</c:v>
                </c:pt>
                <c:pt idx="59">
                  <c:v>36495</c:v>
                </c:pt>
                <c:pt idx="60">
                  <c:v>36526</c:v>
                </c:pt>
                <c:pt idx="61">
                  <c:v>36557</c:v>
                </c:pt>
                <c:pt idx="62">
                  <c:v>36586</c:v>
                </c:pt>
                <c:pt idx="63">
                  <c:v>36617</c:v>
                </c:pt>
                <c:pt idx="64">
                  <c:v>36647</c:v>
                </c:pt>
                <c:pt idx="65">
                  <c:v>36678</c:v>
                </c:pt>
                <c:pt idx="66">
                  <c:v>36708</c:v>
                </c:pt>
                <c:pt idx="67">
                  <c:v>36739</c:v>
                </c:pt>
                <c:pt idx="68">
                  <c:v>36770</c:v>
                </c:pt>
                <c:pt idx="69">
                  <c:v>36800</c:v>
                </c:pt>
                <c:pt idx="70">
                  <c:v>36831</c:v>
                </c:pt>
                <c:pt idx="71">
                  <c:v>36861</c:v>
                </c:pt>
                <c:pt idx="72">
                  <c:v>36892</c:v>
                </c:pt>
                <c:pt idx="73">
                  <c:v>36923</c:v>
                </c:pt>
                <c:pt idx="74">
                  <c:v>36951</c:v>
                </c:pt>
                <c:pt idx="75">
                  <c:v>36982</c:v>
                </c:pt>
                <c:pt idx="76">
                  <c:v>37012</c:v>
                </c:pt>
                <c:pt idx="77">
                  <c:v>37043</c:v>
                </c:pt>
                <c:pt idx="78">
                  <c:v>37073</c:v>
                </c:pt>
                <c:pt idx="79">
                  <c:v>37104</c:v>
                </c:pt>
                <c:pt idx="80">
                  <c:v>37135</c:v>
                </c:pt>
                <c:pt idx="81">
                  <c:v>37165</c:v>
                </c:pt>
                <c:pt idx="82">
                  <c:v>37196</c:v>
                </c:pt>
                <c:pt idx="83">
                  <c:v>37226</c:v>
                </c:pt>
                <c:pt idx="84">
                  <c:v>37257</c:v>
                </c:pt>
                <c:pt idx="85">
                  <c:v>37288</c:v>
                </c:pt>
                <c:pt idx="86">
                  <c:v>37316</c:v>
                </c:pt>
                <c:pt idx="87">
                  <c:v>37347</c:v>
                </c:pt>
                <c:pt idx="88">
                  <c:v>37377</c:v>
                </c:pt>
                <c:pt idx="89">
                  <c:v>37408</c:v>
                </c:pt>
                <c:pt idx="90">
                  <c:v>37438</c:v>
                </c:pt>
                <c:pt idx="91">
                  <c:v>37469</c:v>
                </c:pt>
                <c:pt idx="92">
                  <c:v>37500</c:v>
                </c:pt>
                <c:pt idx="93">
                  <c:v>37530</c:v>
                </c:pt>
                <c:pt idx="94">
                  <c:v>37561</c:v>
                </c:pt>
                <c:pt idx="95">
                  <c:v>37591</c:v>
                </c:pt>
                <c:pt idx="96">
                  <c:v>37622</c:v>
                </c:pt>
                <c:pt idx="97">
                  <c:v>37653</c:v>
                </c:pt>
                <c:pt idx="98">
                  <c:v>37681</c:v>
                </c:pt>
                <c:pt idx="99">
                  <c:v>37712</c:v>
                </c:pt>
                <c:pt idx="100">
                  <c:v>37742</c:v>
                </c:pt>
                <c:pt idx="101">
                  <c:v>37773</c:v>
                </c:pt>
                <c:pt idx="102">
                  <c:v>37803</c:v>
                </c:pt>
                <c:pt idx="103">
                  <c:v>37834</c:v>
                </c:pt>
                <c:pt idx="104">
                  <c:v>37865</c:v>
                </c:pt>
                <c:pt idx="105">
                  <c:v>37895</c:v>
                </c:pt>
                <c:pt idx="106">
                  <c:v>37926</c:v>
                </c:pt>
                <c:pt idx="107">
                  <c:v>37956</c:v>
                </c:pt>
                <c:pt idx="108">
                  <c:v>37987</c:v>
                </c:pt>
                <c:pt idx="109">
                  <c:v>38018</c:v>
                </c:pt>
                <c:pt idx="110">
                  <c:v>38047</c:v>
                </c:pt>
                <c:pt idx="111">
                  <c:v>38078</c:v>
                </c:pt>
                <c:pt idx="112">
                  <c:v>38108</c:v>
                </c:pt>
                <c:pt idx="113">
                  <c:v>38139</c:v>
                </c:pt>
                <c:pt idx="114">
                  <c:v>38169</c:v>
                </c:pt>
                <c:pt idx="115">
                  <c:v>38200</c:v>
                </c:pt>
                <c:pt idx="116">
                  <c:v>38231</c:v>
                </c:pt>
                <c:pt idx="117">
                  <c:v>38261</c:v>
                </c:pt>
                <c:pt idx="118">
                  <c:v>38292</c:v>
                </c:pt>
                <c:pt idx="119">
                  <c:v>38322</c:v>
                </c:pt>
                <c:pt idx="120">
                  <c:v>38353</c:v>
                </c:pt>
                <c:pt idx="121">
                  <c:v>38384</c:v>
                </c:pt>
                <c:pt idx="122">
                  <c:v>38412</c:v>
                </c:pt>
                <c:pt idx="123">
                  <c:v>38443</c:v>
                </c:pt>
                <c:pt idx="124">
                  <c:v>38473</c:v>
                </c:pt>
                <c:pt idx="125">
                  <c:v>38504</c:v>
                </c:pt>
                <c:pt idx="126">
                  <c:v>38534</c:v>
                </c:pt>
                <c:pt idx="127">
                  <c:v>38565</c:v>
                </c:pt>
                <c:pt idx="128">
                  <c:v>38596</c:v>
                </c:pt>
                <c:pt idx="129">
                  <c:v>38626</c:v>
                </c:pt>
                <c:pt idx="130">
                  <c:v>38657</c:v>
                </c:pt>
                <c:pt idx="131">
                  <c:v>38687</c:v>
                </c:pt>
                <c:pt idx="132">
                  <c:v>38718</c:v>
                </c:pt>
                <c:pt idx="133">
                  <c:v>38749</c:v>
                </c:pt>
                <c:pt idx="134">
                  <c:v>38777</c:v>
                </c:pt>
                <c:pt idx="135">
                  <c:v>38808</c:v>
                </c:pt>
                <c:pt idx="136">
                  <c:v>38838</c:v>
                </c:pt>
                <c:pt idx="137">
                  <c:v>38869</c:v>
                </c:pt>
                <c:pt idx="138">
                  <c:v>38899</c:v>
                </c:pt>
                <c:pt idx="139">
                  <c:v>38930</c:v>
                </c:pt>
                <c:pt idx="140">
                  <c:v>38961</c:v>
                </c:pt>
                <c:pt idx="141">
                  <c:v>38991</c:v>
                </c:pt>
                <c:pt idx="142">
                  <c:v>39022</c:v>
                </c:pt>
                <c:pt idx="143">
                  <c:v>39052</c:v>
                </c:pt>
                <c:pt idx="144">
                  <c:v>39083</c:v>
                </c:pt>
                <c:pt idx="145">
                  <c:v>39114</c:v>
                </c:pt>
                <c:pt idx="146">
                  <c:v>39142</c:v>
                </c:pt>
                <c:pt idx="147">
                  <c:v>39173</c:v>
                </c:pt>
                <c:pt idx="148">
                  <c:v>39203</c:v>
                </c:pt>
                <c:pt idx="149">
                  <c:v>39234</c:v>
                </c:pt>
                <c:pt idx="150">
                  <c:v>39264</c:v>
                </c:pt>
                <c:pt idx="151">
                  <c:v>39295</c:v>
                </c:pt>
                <c:pt idx="152">
                  <c:v>39326</c:v>
                </c:pt>
                <c:pt idx="153">
                  <c:v>39356</c:v>
                </c:pt>
                <c:pt idx="154">
                  <c:v>39387</c:v>
                </c:pt>
                <c:pt idx="155">
                  <c:v>39417</c:v>
                </c:pt>
                <c:pt idx="156">
                  <c:v>39448</c:v>
                </c:pt>
                <c:pt idx="157">
                  <c:v>39479</c:v>
                </c:pt>
                <c:pt idx="158">
                  <c:v>39508</c:v>
                </c:pt>
                <c:pt idx="159">
                  <c:v>39539</c:v>
                </c:pt>
                <c:pt idx="160">
                  <c:v>39569</c:v>
                </c:pt>
                <c:pt idx="161">
                  <c:v>39600</c:v>
                </c:pt>
                <c:pt idx="162">
                  <c:v>39630</c:v>
                </c:pt>
                <c:pt idx="163">
                  <c:v>39661</c:v>
                </c:pt>
                <c:pt idx="164">
                  <c:v>39692</c:v>
                </c:pt>
                <c:pt idx="165">
                  <c:v>39722</c:v>
                </c:pt>
                <c:pt idx="166">
                  <c:v>39753</c:v>
                </c:pt>
                <c:pt idx="167">
                  <c:v>39783</c:v>
                </c:pt>
                <c:pt idx="168">
                  <c:v>39814</c:v>
                </c:pt>
                <c:pt idx="169">
                  <c:v>39845</c:v>
                </c:pt>
                <c:pt idx="170">
                  <c:v>39873</c:v>
                </c:pt>
                <c:pt idx="171">
                  <c:v>39904</c:v>
                </c:pt>
                <c:pt idx="172">
                  <c:v>39934</c:v>
                </c:pt>
                <c:pt idx="173">
                  <c:v>39965</c:v>
                </c:pt>
                <c:pt idx="174">
                  <c:v>39995</c:v>
                </c:pt>
                <c:pt idx="175">
                  <c:v>40026</c:v>
                </c:pt>
                <c:pt idx="176">
                  <c:v>40057</c:v>
                </c:pt>
                <c:pt idx="177">
                  <c:v>40087</c:v>
                </c:pt>
                <c:pt idx="178">
                  <c:v>40118</c:v>
                </c:pt>
                <c:pt idx="179">
                  <c:v>40148</c:v>
                </c:pt>
                <c:pt idx="180">
                  <c:v>40179</c:v>
                </c:pt>
                <c:pt idx="181">
                  <c:v>40210</c:v>
                </c:pt>
                <c:pt idx="182">
                  <c:v>40238</c:v>
                </c:pt>
                <c:pt idx="183">
                  <c:v>40269</c:v>
                </c:pt>
                <c:pt idx="184">
                  <c:v>40299</c:v>
                </c:pt>
                <c:pt idx="185">
                  <c:v>40330</c:v>
                </c:pt>
                <c:pt idx="186">
                  <c:v>40360</c:v>
                </c:pt>
                <c:pt idx="187">
                  <c:v>40391</c:v>
                </c:pt>
                <c:pt idx="188">
                  <c:v>40422</c:v>
                </c:pt>
                <c:pt idx="189">
                  <c:v>40452</c:v>
                </c:pt>
                <c:pt idx="190">
                  <c:v>40483</c:v>
                </c:pt>
                <c:pt idx="191">
                  <c:v>40513</c:v>
                </c:pt>
                <c:pt idx="192">
                  <c:v>40544</c:v>
                </c:pt>
                <c:pt idx="193">
                  <c:v>40575</c:v>
                </c:pt>
                <c:pt idx="194">
                  <c:v>40603</c:v>
                </c:pt>
                <c:pt idx="195">
                  <c:v>40634</c:v>
                </c:pt>
                <c:pt idx="196">
                  <c:v>40664</c:v>
                </c:pt>
                <c:pt idx="197">
                  <c:v>40695</c:v>
                </c:pt>
                <c:pt idx="198">
                  <c:v>40725</c:v>
                </c:pt>
                <c:pt idx="199">
                  <c:v>40756</c:v>
                </c:pt>
                <c:pt idx="200">
                  <c:v>40787</c:v>
                </c:pt>
                <c:pt idx="201">
                  <c:v>40817</c:v>
                </c:pt>
                <c:pt idx="202">
                  <c:v>40848</c:v>
                </c:pt>
                <c:pt idx="203">
                  <c:v>40878</c:v>
                </c:pt>
                <c:pt idx="204">
                  <c:v>40909</c:v>
                </c:pt>
                <c:pt idx="205">
                  <c:v>40940</c:v>
                </c:pt>
                <c:pt idx="206">
                  <c:v>40969</c:v>
                </c:pt>
                <c:pt idx="207">
                  <c:v>41000</c:v>
                </c:pt>
                <c:pt idx="208">
                  <c:v>41030</c:v>
                </c:pt>
                <c:pt idx="209">
                  <c:v>41061</c:v>
                </c:pt>
                <c:pt idx="210">
                  <c:v>41091</c:v>
                </c:pt>
                <c:pt idx="211">
                  <c:v>41122</c:v>
                </c:pt>
                <c:pt idx="212">
                  <c:v>41153</c:v>
                </c:pt>
                <c:pt idx="213">
                  <c:v>41183</c:v>
                </c:pt>
                <c:pt idx="214">
                  <c:v>41214</c:v>
                </c:pt>
                <c:pt idx="215">
                  <c:v>41244</c:v>
                </c:pt>
                <c:pt idx="216">
                  <c:v>41275</c:v>
                </c:pt>
                <c:pt idx="217">
                  <c:v>41306</c:v>
                </c:pt>
                <c:pt idx="218">
                  <c:v>41334</c:v>
                </c:pt>
                <c:pt idx="219">
                  <c:v>41365</c:v>
                </c:pt>
                <c:pt idx="220">
                  <c:v>41395</c:v>
                </c:pt>
                <c:pt idx="221">
                  <c:v>41426</c:v>
                </c:pt>
                <c:pt idx="222">
                  <c:v>41456</c:v>
                </c:pt>
                <c:pt idx="223">
                  <c:v>41487</c:v>
                </c:pt>
                <c:pt idx="224">
                  <c:v>41518</c:v>
                </c:pt>
                <c:pt idx="225">
                  <c:v>41548</c:v>
                </c:pt>
                <c:pt idx="226">
                  <c:v>41579</c:v>
                </c:pt>
                <c:pt idx="227">
                  <c:v>41609</c:v>
                </c:pt>
                <c:pt idx="228">
                  <c:v>41640</c:v>
                </c:pt>
                <c:pt idx="229">
                  <c:v>41671</c:v>
                </c:pt>
                <c:pt idx="230">
                  <c:v>41699</c:v>
                </c:pt>
                <c:pt idx="231">
                  <c:v>41730</c:v>
                </c:pt>
                <c:pt idx="232">
                  <c:v>41760</c:v>
                </c:pt>
                <c:pt idx="233">
                  <c:v>41791</c:v>
                </c:pt>
                <c:pt idx="234">
                  <c:v>41821</c:v>
                </c:pt>
                <c:pt idx="235">
                  <c:v>41852</c:v>
                </c:pt>
                <c:pt idx="236">
                  <c:v>41883</c:v>
                </c:pt>
                <c:pt idx="237">
                  <c:v>41913</c:v>
                </c:pt>
                <c:pt idx="238">
                  <c:v>41944</c:v>
                </c:pt>
                <c:pt idx="239">
                  <c:v>41974</c:v>
                </c:pt>
                <c:pt idx="240">
                  <c:v>42005</c:v>
                </c:pt>
                <c:pt idx="241">
                  <c:v>42036</c:v>
                </c:pt>
                <c:pt idx="242">
                  <c:v>42064</c:v>
                </c:pt>
                <c:pt idx="243">
                  <c:v>42095</c:v>
                </c:pt>
                <c:pt idx="244">
                  <c:v>42125</c:v>
                </c:pt>
                <c:pt idx="245">
                  <c:v>42156</c:v>
                </c:pt>
                <c:pt idx="246">
                  <c:v>42186</c:v>
                </c:pt>
                <c:pt idx="247">
                  <c:v>42217</c:v>
                </c:pt>
                <c:pt idx="248">
                  <c:v>42248</c:v>
                </c:pt>
                <c:pt idx="249">
                  <c:v>42278</c:v>
                </c:pt>
                <c:pt idx="250">
                  <c:v>42309</c:v>
                </c:pt>
                <c:pt idx="251">
                  <c:v>42339</c:v>
                </c:pt>
              </c:numCache>
            </c:numRef>
          </c:xVal>
          <c:yVal>
            <c:numRef>
              <c:f>Brute!$E$4:$E$255</c:f>
              <c:numCache>
                <c:formatCode>General</c:formatCode>
                <c:ptCount val="252"/>
                <c:pt idx="0">
                  <c:v>29.8</c:v>
                </c:pt>
                <c:pt idx="1">
                  <c:v>38.299999999999997</c:v>
                </c:pt>
                <c:pt idx="2">
                  <c:v>44.5</c:v>
                </c:pt>
                <c:pt idx="3">
                  <c:v>32.6</c:v>
                </c:pt>
                <c:pt idx="4">
                  <c:v>33.200000000000003</c:v>
                </c:pt>
                <c:pt idx="5">
                  <c:v>43.6</c:v>
                </c:pt>
                <c:pt idx="6">
                  <c:v>29.3</c:v>
                </c:pt>
                <c:pt idx="7">
                  <c:v>27</c:v>
                </c:pt>
                <c:pt idx="8">
                  <c:v>30.1</c:v>
                </c:pt>
                <c:pt idx="9">
                  <c:v>30.6</c:v>
                </c:pt>
                <c:pt idx="10">
                  <c:v>26.1</c:v>
                </c:pt>
                <c:pt idx="11">
                  <c:v>44.5</c:v>
                </c:pt>
                <c:pt idx="12">
                  <c:v>35.799999999999997</c:v>
                </c:pt>
                <c:pt idx="13">
                  <c:v>39.1</c:v>
                </c:pt>
                <c:pt idx="14">
                  <c:v>43.5</c:v>
                </c:pt>
                <c:pt idx="15">
                  <c:v>39.1</c:v>
                </c:pt>
                <c:pt idx="16">
                  <c:v>34.5</c:v>
                </c:pt>
                <c:pt idx="17">
                  <c:v>43.1</c:v>
                </c:pt>
                <c:pt idx="18">
                  <c:v>31.4</c:v>
                </c:pt>
                <c:pt idx="19">
                  <c:v>28.1</c:v>
                </c:pt>
                <c:pt idx="20">
                  <c:v>31.7</c:v>
                </c:pt>
                <c:pt idx="21">
                  <c:v>34.299999999999997</c:v>
                </c:pt>
                <c:pt idx="22">
                  <c:v>28.9</c:v>
                </c:pt>
                <c:pt idx="23">
                  <c:v>49.5</c:v>
                </c:pt>
                <c:pt idx="24">
                  <c:v>36.700000000000003</c:v>
                </c:pt>
                <c:pt idx="25">
                  <c:v>36.6</c:v>
                </c:pt>
                <c:pt idx="26">
                  <c:v>42.1</c:v>
                </c:pt>
                <c:pt idx="27">
                  <c:v>42</c:v>
                </c:pt>
                <c:pt idx="28">
                  <c:v>36.700000000000003</c:v>
                </c:pt>
                <c:pt idx="29">
                  <c:v>48.5</c:v>
                </c:pt>
                <c:pt idx="30">
                  <c:v>33.700000000000003</c:v>
                </c:pt>
                <c:pt idx="31">
                  <c:v>31.9</c:v>
                </c:pt>
                <c:pt idx="32">
                  <c:v>35</c:v>
                </c:pt>
                <c:pt idx="33">
                  <c:v>37.799999999999997</c:v>
                </c:pt>
                <c:pt idx="34">
                  <c:v>34.700000000000003</c:v>
                </c:pt>
                <c:pt idx="35">
                  <c:v>60</c:v>
                </c:pt>
                <c:pt idx="36">
                  <c:v>42.3</c:v>
                </c:pt>
                <c:pt idx="37">
                  <c:v>44.5</c:v>
                </c:pt>
                <c:pt idx="38">
                  <c:v>53.4</c:v>
                </c:pt>
                <c:pt idx="39">
                  <c:v>47.2</c:v>
                </c:pt>
                <c:pt idx="40">
                  <c:v>40.700000000000003</c:v>
                </c:pt>
                <c:pt idx="41">
                  <c:v>56.1</c:v>
                </c:pt>
                <c:pt idx="42">
                  <c:v>41.4</c:v>
                </c:pt>
                <c:pt idx="43">
                  <c:v>39.700000000000003</c:v>
                </c:pt>
                <c:pt idx="44">
                  <c:v>44</c:v>
                </c:pt>
                <c:pt idx="45">
                  <c:v>46.2</c:v>
                </c:pt>
                <c:pt idx="46">
                  <c:v>46.4</c:v>
                </c:pt>
                <c:pt idx="47">
                  <c:v>73.099999999999994</c:v>
                </c:pt>
                <c:pt idx="48">
                  <c:v>49</c:v>
                </c:pt>
                <c:pt idx="49">
                  <c:v>55.5</c:v>
                </c:pt>
                <c:pt idx="50">
                  <c:v>62.9</c:v>
                </c:pt>
                <c:pt idx="51">
                  <c:v>56.4</c:v>
                </c:pt>
                <c:pt idx="52">
                  <c:v>47.5</c:v>
                </c:pt>
                <c:pt idx="53">
                  <c:v>67.7</c:v>
                </c:pt>
                <c:pt idx="54">
                  <c:v>48.1</c:v>
                </c:pt>
                <c:pt idx="55">
                  <c:v>47.3</c:v>
                </c:pt>
                <c:pt idx="56">
                  <c:v>51.3</c:v>
                </c:pt>
                <c:pt idx="57">
                  <c:v>49.8</c:v>
                </c:pt>
                <c:pt idx="58">
                  <c:v>52.4</c:v>
                </c:pt>
                <c:pt idx="59">
                  <c:v>81.900000000000006</c:v>
                </c:pt>
                <c:pt idx="60">
                  <c:v>56.1</c:v>
                </c:pt>
                <c:pt idx="61">
                  <c:v>56.4</c:v>
                </c:pt>
                <c:pt idx="62">
                  <c:v>64.7</c:v>
                </c:pt>
                <c:pt idx="63">
                  <c:v>54.2</c:v>
                </c:pt>
                <c:pt idx="64">
                  <c:v>57.2</c:v>
                </c:pt>
                <c:pt idx="65">
                  <c:v>64.599999999999994</c:v>
                </c:pt>
                <c:pt idx="66">
                  <c:v>47.7</c:v>
                </c:pt>
                <c:pt idx="67">
                  <c:v>50.4</c:v>
                </c:pt>
                <c:pt idx="68">
                  <c:v>56.3</c:v>
                </c:pt>
                <c:pt idx="69">
                  <c:v>59.5</c:v>
                </c:pt>
                <c:pt idx="70">
                  <c:v>61.1</c:v>
                </c:pt>
                <c:pt idx="71">
                  <c:v>88.9</c:v>
                </c:pt>
                <c:pt idx="72">
                  <c:v>65.7</c:v>
                </c:pt>
                <c:pt idx="73">
                  <c:v>66.2</c:v>
                </c:pt>
                <c:pt idx="74">
                  <c:v>74.8</c:v>
                </c:pt>
                <c:pt idx="75">
                  <c:v>63.7</c:v>
                </c:pt>
                <c:pt idx="76">
                  <c:v>64.599999999999994</c:v>
                </c:pt>
                <c:pt idx="77">
                  <c:v>76.900000000000006</c:v>
                </c:pt>
                <c:pt idx="78">
                  <c:v>57.5</c:v>
                </c:pt>
                <c:pt idx="79">
                  <c:v>60.3</c:v>
                </c:pt>
                <c:pt idx="80">
                  <c:v>65.8</c:v>
                </c:pt>
                <c:pt idx="81">
                  <c:v>74</c:v>
                </c:pt>
                <c:pt idx="82">
                  <c:v>71.7</c:v>
                </c:pt>
                <c:pt idx="83">
                  <c:v>102.7</c:v>
                </c:pt>
                <c:pt idx="84">
                  <c:v>73.099999999999994</c:v>
                </c:pt>
                <c:pt idx="85">
                  <c:v>69.099999999999994</c:v>
                </c:pt>
                <c:pt idx="86">
                  <c:v>77.5</c:v>
                </c:pt>
                <c:pt idx="87">
                  <c:v>76.5</c:v>
                </c:pt>
                <c:pt idx="88">
                  <c:v>66</c:v>
                </c:pt>
                <c:pt idx="89">
                  <c:v>82.1</c:v>
                </c:pt>
                <c:pt idx="90">
                  <c:v>64.2</c:v>
                </c:pt>
                <c:pt idx="91">
                  <c:v>57.9</c:v>
                </c:pt>
                <c:pt idx="92">
                  <c:v>70.400000000000006</c:v>
                </c:pt>
                <c:pt idx="93">
                  <c:v>69.099999999999994</c:v>
                </c:pt>
                <c:pt idx="94">
                  <c:v>65</c:v>
                </c:pt>
                <c:pt idx="95">
                  <c:v>100.4</c:v>
                </c:pt>
                <c:pt idx="96">
                  <c:v>67.8</c:v>
                </c:pt>
                <c:pt idx="97">
                  <c:v>68.8</c:v>
                </c:pt>
                <c:pt idx="98">
                  <c:v>78.400000000000006</c:v>
                </c:pt>
                <c:pt idx="99">
                  <c:v>73.7</c:v>
                </c:pt>
                <c:pt idx="100">
                  <c:v>64.5</c:v>
                </c:pt>
                <c:pt idx="101">
                  <c:v>81.599999999999994</c:v>
                </c:pt>
                <c:pt idx="102">
                  <c:v>66.900000000000006</c:v>
                </c:pt>
                <c:pt idx="103">
                  <c:v>61.9</c:v>
                </c:pt>
                <c:pt idx="104">
                  <c:v>72.400000000000006</c:v>
                </c:pt>
                <c:pt idx="105">
                  <c:v>71.8</c:v>
                </c:pt>
                <c:pt idx="106">
                  <c:v>67</c:v>
                </c:pt>
                <c:pt idx="107">
                  <c:v>110.8</c:v>
                </c:pt>
                <c:pt idx="108">
                  <c:v>66.7</c:v>
                </c:pt>
                <c:pt idx="109">
                  <c:v>70.7</c:v>
                </c:pt>
                <c:pt idx="110">
                  <c:v>81.099999999999994</c:v>
                </c:pt>
                <c:pt idx="111">
                  <c:v>72.7</c:v>
                </c:pt>
                <c:pt idx="112">
                  <c:v>64.2</c:v>
                </c:pt>
                <c:pt idx="113">
                  <c:v>86</c:v>
                </c:pt>
                <c:pt idx="114">
                  <c:v>69.3</c:v>
                </c:pt>
                <c:pt idx="115">
                  <c:v>66.5</c:v>
                </c:pt>
                <c:pt idx="116">
                  <c:v>74.599999999999994</c:v>
                </c:pt>
                <c:pt idx="117">
                  <c:v>78.599999999999994</c:v>
                </c:pt>
                <c:pt idx="118">
                  <c:v>72.599999999999994</c:v>
                </c:pt>
                <c:pt idx="119">
                  <c:v>122.1</c:v>
                </c:pt>
                <c:pt idx="120">
                  <c:v>64.8</c:v>
                </c:pt>
                <c:pt idx="121">
                  <c:v>74.3</c:v>
                </c:pt>
                <c:pt idx="122">
                  <c:v>84.3</c:v>
                </c:pt>
                <c:pt idx="123">
                  <c:v>73.900000000000006</c:v>
                </c:pt>
                <c:pt idx="124">
                  <c:v>72.8</c:v>
                </c:pt>
                <c:pt idx="125">
                  <c:v>93.2</c:v>
                </c:pt>
                <c:pt idx="126">
                  <c:v>73.5</c:v>
                </c:pt>
                <c:pt idx="127">
                  <c:v>70.8</c:v>
                </c:pt>
                <c:pt idx="128">
                  <c:v>79.7</c:v>
                </c:pt>
                <c:pt idx="129">
                  <c:v>79.2</c:v>
                </c:pt>
                <c:pt idx="130">
                  <c:v>80.8</c:v>
                </c:pt>
                <c:pt idx="131">
                  <c:v>129.4</c:v>
                </c:pt>
                <c:pt idx="132">
                  <c:v>72.3</c:v>
                </c:pt>
                <c:pt idx="133">
                  <c:v>77</c:v>
                </c:pt>
                <c:pt idx="134">
                  <c:v>95</c:v>
                </c:pt>
                <c:pt idx="135">
                  <c:v>78.3</c:v>
                </c:pt>
                <c:pt idx="136">
                  <c:v>79.900000000000006</c:v>
                </c:pt>
                <c:pt idx="137">
                  <c:v>95.9</c:v>
                </c:pt>
                <c:pt idx="138">
                  <c:v>74.7</c:v>
                </c:pt>
                <c:pt idx="139">
                  <c:v>78.099999999999994</c:v>
                </c:pt>
                <c:pt idx="140">
                  <c:v>86.7</c:v>
                </c:pt>
                <c:pt idx="141">
                  <c:v>93.6</c:v>
                </c:pt>
                <c:pt idx="142">
                  <c:v>86.6</c:v>
                </c:pt>
                <c:pt idx="143">
                  <c:v>120.8</c:v>
                </c:pt>
                <c:pt idx="144">
                  <c:v>77.900000000000006</c:v>
                </c:pt>
                <c:pt idx="145">
                  <c:v>81.099999999999994</c:v>
                </c:pt>
                <c:pt idx="146">
                  <c:v>97.2</c:v>
                </c:pt>
                <c:pt idx="147">
                  <c:v>85.1</c:v>
                </c:pt>
                <c:pt idx="148">
                  <c:v>85.4</c:v>
                </c:pt>
                <c:pt idx="149">
                  <c:v>101.6</c:v>
                </c:pt>
                <c:pt idx="150">
                  <c:v>80.5</c:v>
                </c:pt>
                <c:pt idx="151">
                  <c:v>80.2</c:v>
                </c:pt>
                <c:pt idx="152">
                  <c:v>89.1</c:v>
                </c:pt>
                <c:pt idx="153">
                  <c:v>95.2</c:v>
                </c:pt>
                <c:pt idx="154">
                  <c:v>93.8</c:v>
                </c:pt>
                <c:pt idx="155">
                  <c:v>127.2</c:v>
                </c:pt>
                <c:pt idx="156">
                  <c:v>80.8</c:v>
                </c:pt>
                <c:pt idx="157">
                  <c:v>87.6</c:v>
                </c:pt>
                <c:pt idx="158">
                  <c:v>100.1</c:v>
                </c:pt>
                <c:pt idx="159">
                  <c:v>96.4</c:v>
                </c:pt>
                <c:pt idx="160">
                  <c:v>89.8</c:v>
                </c:pt>
                <c:pt idx="161">
                  <c:v>105.8</c:v>
                </c:pt>
                <c:pt idx="162">
                  <c:v>89</c:v>
                </c:pt>
                <c:pt idx="163">
                  <c:v>81.2</c:v>
                </c:pt>
                <c:pt idx="164">
                  <c:v>98.1</c:v>
                </c:pt>
                <c:pt idx="165">
                  <c:v>100.3</c:v>
                </c:pt>
                <c:pt idx="166">
                  <c:v>87.5</c:v>
                </c:pt>
                <c:pt idx="167">
                  <c:v>132.69999999999999</c:v>
                </c:pt>
                <c:pt idx="168">
                  <c:v>81.900000000000006</c:v>
                </c:pt>
                <c:pt idx="169">
                  <c:v>89</c:v>
                </c:pt>
                <c:pt idx="170">
                  <c:v>110.4</c:v>
                </c:pt>
                <c:pt idx="171">
                  <c:v>93.5</c:v>
                </c:pt>
                <c:pt idx="172">
                  <c:v>89.6</c:v>
                </c:pt>
                <c:pt idx="173">
                  <c:v>105.1</c:v>
                </c:pt>
                <c:pt idx="174">
                  <c:v>84.9</c:v>
                </c:pt>
                <c:pt idx="175">
                  <c:v>82.2</c:v>
                </c:pt>
                <c:pt idx="176">
                  <c:v>96.2</c:v>
                </c:pt>
                <c:pt idx="177">
                  <c:v>94.3</c:v>
                </c:pt>
                <c:pt idx="178">
                  <c:v>94.3</c:v>
                </c:pt>
                <c:pt idx="179">
                  <c:v>128.69999999999999</c:v>
                </c:pt>
                <c:pt idx="180">
                  <c:v>81.900000000000006</c:v>
                </c:pt>
                <c:pt idx="181">
                  <c:v>92.1</c:v>
                </c:pt>
                <c:pt idx="182">
                  <c:v>112.2</c:v>
                </c:pt>
                <c:pt idx="183">
                  <c:v>100.9</c:v>
                </c:pt>
                <c:pt idx="184">
                  <c:v>94.6</c:v>
                </c:pt>
                <c:pt idx="185">
                  <c:v>110.1</c:v>
                </c:pt>
                <c:pt idx="186">
                  <c:v>88.3</c:v>
                </c:pt>
                <c:pt idx="187">
                  <c:v>92.2</c:v>
                </c:pt>
                <c:pt idx="188">
                  <c:v>101.2</c:v>
                </c:pt>
                <c:pt idx="189">
                  <c:v>90.6</c:v>
                </c:pt>
                <c:pt idx="190">
                  <c:v>98.5</c:v>
                </c:pt>
                <c:pt idx="191">
                  <c:v>137.4</c:v>
                </c:pt>
                <c:pt idx="192">
                  <c:v>95.2</c:v>
                </c:pt>
                <c:pt idx="193">
                  <c:v>105.1</c:v>
                </c:pt>
                <c:pt idx="194">
                  <c:v>116.3</c:v>
                </c:pt>
                <c:pt idx="195">
                  <c:v>95.1</c:v>
                </c:pt>
                <c:pt idx="196">
                  <c:v>109</c:v>
                </c:pt>
                <c:pt idx="197">
                  <c:v>104</c:v>
                </c:pt>
                <c:pt idx="198">
                  <c:v>92.8</c:v>
                </c:pt>
                <c:pt idx="199">
                  <c:v>98.9</c:v>
                </c:pt>
                <c:pt idx="200">
                  <c:v>108.4</c:v>
                </c:pt>
                <c:pt idx="201">
                  <c:v>104.6</c:v>
                </c:pt>
                <c:pt idx="202">
                  <c:v>106.4</c:v>
                </c:pt>
                <c:pt idx="203">
                  <c:v>144.5</c:v>
                </c:pt>
                <c:pt idx="204">
                  <c:v>104.4</c:v>
                </c:pt>
                <c:pt idx="205">
                  <c:v>120.6</c:v>
                </c:pt>
                <c:pt idx="206">
                  <c:v>114.2</c:v>
                </c:pt>
                <c:pt idx="207">
                  <c:v>110</c:v>
                </c:pt>
                <c:pt idx="208">
                  <c:v>109.6</c:v>
                </c:pt>
                <c:pt idx="209">
                  <c:v>111.2</c:v>
                </c:pt>
                <c:pt idx="210">
                  <c:v>106.5</c:v>
                </c:pt>
                <c:pt idx="211">
                  <c:v>105.4</c:v>
                </c:pt>
                <c:pt idx="212">
                  <c:v>101.5</c:v>
                </c:pt>
                <c:pt idx="213">
                  <c:v>111.4</c:v>
                </c:pt>
                <c:pt idx="214">
                  <c:v>108.8</c:v>
                </c:pt>
                <c:pt idx="215">
                  <c:v>147.80000000000001</c:v>
                </c:pt>
                <c:pt idx="216">
                  <c:v>103</c:v>
                </c:pt>
                <c:pt idx="217">
                  <c:v>114.2</c:v>
                </c:pt>
                <c:pt idx="218">
                  <c:v>114.1</c:v>
                </c:pt>
                <c:pt idx="219">
                  <c:v>118.4</c:v>
                </c:pt>
                <c:pt idx="220">
                  <c:v>108.9</c:v>
                </c:pt>
                <c:pt idx="221">
                  <c:v>109.1</c:v>
                </c:pt>
                <c:pt idx="222">
                  <c:v>102.4</c:v>
                </c:pt>
                <c:pt idx="223">
                  <c:v>101.2</c:v>
                </c:pt>
                <c:pt idx="224">
                  <c:v>112</c:v>
                </c:pt>
                <c:pt idx="225">
                  <c:v>106.5</c:v>
                </c:pt>
                <c:pt idx="226">
                  <c:v>101.8</c:v>
                </c:pt>
                <c:pt idx="227">
                  <c:v>152.80000000000001</c:v>
                </c:pt>
                <c:pt idx="228">
                  <c:v>107.2</c:v>
                </c:pt>
                <c:pt idx="229">
                  <c:v>117</c:v>
                </c:pt>
                <c:pt idx="230">
                  <c:v>119.8</c:v>
                </c:pt>
                <c:pt idx="231">
                  <c:v>115.5</c:v>
                </c:pt>
                <c:pt idx="232">
                  <c:v>104.4</c:v>
                </c:pt>
                <c:pt idx="233">
                  <c:v>117.5</c:v>
                </c:pt>
                <c:pt idx="234">
                  <c:v>101.2</c:v>
                </c:pt>
                <c:pt idx="235">
                  <c:v>96.9</c:v>
                </c:pt>
                <c:pt idx="236">
                  <c:v>119.9</c:v>
                </c:pt>
                <c:pt idx="237">
                  <c:v>110.5</c:v>
                </c:pt>
                <c:pt idx="238">
                  <c:v>106.2</c:v>
                </c:pt>
                <c:pt idx="239">
                  <c:v>158.1</c:v>
                </c:pt>
                <c:pt idx="240">
                  <c:v>108.6</c:v>
                </c:pt>
                <c:pt idx="241">
                  <c:v>122.9</c:v>
                </c:pt>
                <c:pt idx="242">
                  <c:v>129.4</c:v>
                </c:pt>
                <c:pt idx="243">
                  <c:v>120</c:v>
                </c:pt>
                <c:pt idx="244">
                  <c:v>107.5</c:v>
                </c:pt>
                <c:pt idx="245">
                  <c:v>128.30000000000001</c:v>
                </c:pt>
                <c:pt idx="246">
                  <c:v>102.8</c:v>
                </c:pt>
                <c:pt idx="247">
                  <c:v>103.1</c:v>
                </c:pt>
                <c:pt idx="248">
                  <c:v>122.6</c:v>
                </c:pt>
                <c:pt idx="249">
                  <c:v>113.9</c:v>
                </c:pt>
                <c:pt idx="250">
                  <c:v>119.7</c:v>
                </c:pt>
                <c:pt idx="251">
                  <c:v>163.19999999999999</c:v>
                </c:pt>
              </c:numCache>
            </c:numRef>
          </c:yVal>
          <c:smooth val="1"/>
        </c:ser>
        <c:axId val="83936000"/>
        <c:axId val="83937536"/>
      </c:scatterChart>
      <c:valAx>
        <c:axId val="83936000"/>
        <c:scaling>
          <c:orientation val="minMax"/>
          <c:max val="42600"/>
          <c:min val="3470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yy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937536"/>
        <c:crosses val="autoZero"/>
        <c:crossBetween val="midCat"/>
      </c:valAx>
      <c:valAx>
        <c:axId val="83937536"/>
        <c:scaling>
          <c:orientation val="minMax"/>
          <c:max val="170"/>
          <c:min val="2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936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plotArea>
      <c:layout/>
      <c:scatterChart>
        <c:scatterStyle val="smoothMarker"/>
        <c:ser>
          <c:idx val="0"/>
          <c:order val="0"/>
          <c:tx>
            <c:strRef>
              <c:f>'CVS-CJO'!$F$1</c:f>
              <c:strCache>
                <c:ptCount val="1"/>
                <c:pt idx="0">
                  <c:v>Série CVS-CJO - Base 100 en 2010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'CVS-CJO'!$D$4:$D$255</c:f>
              <c:numCache>
                <c:formatCode>mmm\-yyyy</c:formatCode>
                <c:ptCount val="252"/>
                <c:pt idx="0">
                  <c:v>34700</c:v>
                </c:pt>
                <c:pt idx="1">
                  <c:v>34731</c:v>
                </c:pt>
                <c:pt idx="2">
                  <c:v>34759</c:v>
                </c:pt>
                <c:pt idx="3">
                  <c:v>34790</c:v>
                </c:pt>
                <c:pt idx="4">
                  <c:v>34820</c:v>
                </c:pt>
                <c:pt idx="5">
                  <c:v>34851</c:v>
                </c:pt>
                <c:pt idx="6">
                  <c:v>34881</c:v>
                </c:pt>
                <c:pt idx="7">
                  <c:v>34912</c:v>
                </c:pt>
                <c:pt idx="8">
                  <c:v>34943</c:v>
                </c:pt>
                <c:pt idx="9">
                  <c:v>34973</c:v>
                </c:pt>
                <c:pt idx="10">
                  <c:v>35004</c:v>
                </c:pt>
                <c:pt idx="11">
                  <c:v>35034</c:v>
                </c:pt>
                <c:pt idx="12">
                  <c:v>35065</c:v>
                </c:pt>
                <c:pt idx="13">
                  <c:v>35096</c:v>
                </c:pt>
                <c:pt idx="14">
                  <c:v>35125</c:v>
                </c:pt>
                <c:pt idx="15">
                  <c:v>35156</c:v>
                </c:pt>
                <c:pt idx="16">
                  <c:v>35186</c:v>
                </c:pt>
                <c:pt idx="17">
                  <c:v>35217</c:v>
                </c:pt>
                <c:pt idx="18">
                  <c:v>35247</c:v>
                </c:pt>
                <c:pt idx="19">
                  <c:v>35278</c:v>
                </c:pt>
                <c:pt idx="20">
                  <c:v>35309</c:v>
                </c:pt>
                <c:pt idx="21">
                  <c:v>35339</c:v>
                </c:pt>
                <c:pt idx="22">
                  <c:v>35370</c:v>
                </c:pt>
                <c:pt idx="23">
                  <c:v>35400</c:v>
                </c:pt>
                <c:pt idx="24">
                  <c:v>35431</c:v>
                </c:pt>
                <c:pt idx="25">
                  <c:v>35462</c:v>
                </c:pt>
                <c:pt idx="26">
                  <c:v>35490</c:v>
                </c:pt>
                <c:pt idx="27">
                  <c:v>35521</c:v>
                </c:pt>
                <c:pt idx="28">
                  <c:v>35551</c:v>
                </c:pt>
                <c:pt idx="29">
                  <c:v>35582</c:v>
                </c:pt>
                <c:pt idx="30">
                  <c:v>35612</c:v>
                </c:pt>
                <c:pt idx="31">
                  <c:v>35643</c:v>
                </c:pt>
                <c:pt idx="32">
                  <c:v>35674</c:v>
                </c:pt>
                <c:pt idx="33">
                  <c:v>35704</c:v>
                </c:pt>
                <c:pt idx="34">
                  <c:v>35735</c:v>
                </c:pt>
                <c:pt idx="35">
                  <c:v>35765</c:v>
                </c:pt>
                <c:pt idx="36">
                  <c:v>35796</c:v>
                </c:pt>
                <c:pt idx="37">
                  <c:v>35827</c:v>
                </c:pt>
                <c:pt idx="38">
                  <c:v>35855</c:v>
                </c:pt>
                <c:pt idx="39">
                  <c:v>35886</c:v>
                </c:pt>
                <c:pt idx="40">
                  <c:v>35916</c:v>
                </c:pt>
                <c:pt idx="41">
                  <c:v>35947</c:v>
                </c:pt>
                <c:pt idx="42">
                  <c:v>35977</c:v>
                </c:pt>
                <c:pt idx="43">
                  <c:v>36008</c:v>
                </c:pt>
                <c:pt idx="44">
                  <c:v>36039</c:v>
                </c:pt>
                <c:pt idx="45">
                  <c:v>36069</c:v>
                </c:pt>
                <c:pt idx="46">
                  <c:v>36100</c:v>
                </c:pt>
                <c:pt idx="47">
                  <c:v>36130</c:v>
                </c:pt>
                <c:pt idx="48">
                  <c:v>36161</c:v>
                </c:pt>
                <c:pt idx="49">
                  <c:v>36192</c:v>
                </c:pt>
                <c:pt idx="50">
                  <c:v>36220</c:v>
                </c:pt>
                <c:pt idx="51">
                  <c:v>36251</c:v>
                </c:pt>
                <c:pt idx="52">
                  <c:v>36281</c:v>
                </c:pt>
                <c:pt idx="53">
                  <c:v>36312</c:v>
                </c:pt>
                <c:pt idx="54">
                  <c:v>36342</c:v>
                </c:pt>
                <c:pt idx="55">
                  <c:v>36373</c:v>
                </c:pt>
                <c:pt idx="56">
                  <c:v>36404</c:v>
                </c:pt>
                <c:pt idx="57">
                  <c:v>36434</c:v>
                </c:pt>
                <c:pt idx="58">
                  <c:v>36465</c:v>
                </c:pt>
                <c:pt idx="59">
                  <c:v>36495</c:v>
                </c:pt>
                <c:pt idx="60">
                  <c:v>36526</c:v>
                </c:pt>
                <c:pt idx="61">
                  <c:v>36557</c:v>
                </c:pt>
                <c:pt idx="62">
                  <c:v>36586</c:v>
                </c:pt>
                <c:pt idx="63">
                  <c:v>36617</c:v>
                </c:pt>
                <c:pt idx="64">
                  <c:v>36647</c:v>
                </c:pt>
                <c:pt idx="65">
                  <c:v>36678</c:v>
                </c:pt>
                <c:pt idx="66">
                  <c:v>36708</c:v>
                </c:pt>
                <c:pt idx="67">
                  <c:v>36739</c:v>
                </c:pt>
                <c:pt idx="68">
                  <c:v>36770</c:v>
                </c:pt>
                <c:pt idx="69">
                  <c:v>36800</c:v>
                </c:pt>
                <c:pt idx="70">
                  <c:v>36831</c:v>
                </c:pt>
                <c:pt idx="71">
                  <c:v>36861</c:v>
                </c:pt>
                <c:pt idx="72">
                  <c:v>36892</c:v>
                </c:pt>
                <c:pt idx="73">
                  <c:v>36923</c:v>
                </c:pt>
                <c:pt idx="74">
                  <c:v>36951</c:v>
                </c:pt>
                <c:pt idx="75">
                  <c:v>36982</c:v>
                </c:pt>
                <c:pt idx="76">
                  <c:v>37012</c:v>
                </c:pt>
                <c:pt idx="77">
                  <c:v>37043</c:v>
                </c:pt>
                <c:pt idx="78">
                  <c:v>37073</c:v>
                </c:pt>
                <c:pt idx="79">
                  <c:v>37104</c:v>
                </c:pt>
                <c:pt idx="80">
                  <c:v>37135</c:v>
                </c:pt>
                <c:pt idx="81">
                  <c:v>37165</c:v>
                </c:pt>
                <c:pt idx="82">
                  <c:v>37196</c:v>
                </c:pt>
                <c:pt idx="83">
                  <c:v>37226</c:v>
                </c:pt>
                <c:pt idx="84">
                  <c:v>37257</c:v>
                </c:pt>
                <c:pt idx="85">
                  <c:v>37288</c:v>
                </c:pt>
                <c:pt idx="86">
                  <c:v>37316</c:v>
                </c:pt>
                <c:pt idx="87">
                  <c:v>37347</c:v>
                </c:pt>
                <c:pt idx="88">
                  <c:v>37377</c:v>
                </c:pt>
                <c:pt idx="89">
                  <c:v>37408</c:v>
                </c:pt>
                <c:pt idx="90">
                  <c:v>37438</c:v>
                </c:pt>
                <c:pt idx="91">
                  <c:v>37469</c:v>
                </c:pt>
                <c:pt idx="92">
                  <c:v>37500</c:v>
                </c:pt>
                <c:pt idx="93">
                  <c:v>37530</c:v>
                </c:pt>
                <c:pt idx="94">
                  <c:v>37561</c:v>
                </c:pt>
                <c:pt idx="95">
                  <c:v>37591</c:v>
                </c:pt>
                <c:pt idx="96">
                  <c:v>37622</c:v>
                </c:pt>
                <c:pt idx="97">
                  <c:v>37653</c:v>
                </c:pt>
                <c:pt idx="98">
                  <c:v>37681</c:v>
                </c:pt>
                <c:pt idx="99">
                  <c:v>37712</c:v>
                </c:pt>
                <c:pt idx="100">
                  <c:v>37742</c:v>
                </c:pt>
                <c:pt idx="101">
                  <c:v>37773</c:v>
                </c:pt>
                <c:pt idx="102">
                  <c:v>37803</c:v>
                </c:pt>
                <c:pt idx="103">
                  <c:v>37834</c:v>
                </c:pt>
                <c:pt idx="104">
                  <c:v>37865</c:v>
                </c:pt>
                <c:pt idx="105">
                  <c:v>37895</c:v>
                </c:pt>
                <c:pt idx="106">
                  <c:v>37926</c:v>
                </c:pt>
                <c:pt idx="107">
                  <c:v>37956</c:v>
                </c:pt>
                <c:pt idx="108">
                  <c:v>37987</c:v>
                </c:pt>
                <c:pt idx="109">
                  <c:v>38018</c:v>
                </c:pt>
                <c:pt idx="110">
                  <c:v>38047</c:v>
                </c:pt>
                <c:pt idx="111">
                  <c:v>38078</c:v>
                </c:pt>
                <c:pt idx="112">
                  <c:v>38108</c:v>
                </c:pt>
                <c:pt idx="113">
                  <c:v>38139</c:v>
                </c:pt>
                <c:pt idx="114">
                  <c:v>38169</c:v>
                </c:pt>
                <c:pt idx="115">
                  <c:v>38200</c:v>
                </c:pt>
                <c:pt idx="116">
                  <c:v>38231</c:v>
                </c:pt>
                <c:pt idx="117">
                  <c:v>38261</c:v>
                </c:pt>
                <c:pt idx="118">
                  <c:v>38292</c:v>
                </c:pt>
                <c:pt idx="119">
                  <c:v>38322</c:v>
                </c:pt>
                <c:pt idx="120">
                  <c:v>38353</c:v>
                </c:pt>
                <c:pt idx="121">
                  <c:v>38384</c:v>
                </c:pt>
                <c:pt idx="122">
                  <c:v>38412</c:v>
                </c:pt>
                <c:pt idx="123">
                  <c:v>38443</c:v>
                </c:pt>
                <c:pt idx="124">
                  <c:v>38473</c:v>
                </c:pt>
                <c:pt idx="125">
                  <c:v>38504</c:v>
                </c:pt>
                <c:pt idx="126">
                  <c:v>38534</c:v>
                </c:pt>
                <c:pt idx="127">
                  <c:v>38565</c:v>
                </c:pt>
                <c:pt idx="128">
                  <c:v>38596</c:v>
                </c:pt>
                <c:pt idx="129">
                  <c:v>38626</c:v>
                </c:pt>
                <c:pt idx="130">
                  <c:v>38657</c:v>
                </c:pt>
                <c:pt idx="131">
                  <c:v>38687</c:v>
                </c:pt>
                <c:pt idx="132">
                  <c:v>38718</c:v>
                </c:pt>
                <c:pt idx="133">
                  <c:v>38749</c:v>
                </c:pt>
                <c:pt idx="134">
                  <c:v>38777</c:v>
                </c:pt>
                <c:pt idx="135">
                  <c:v>38808</c:v>
                </c:pt>
                <c:pt idx="136">
                  <c:v>38838</c:v>
                </c:pt>
                <c:pt idx="137">
                  <c:v>38869</c:v>
                </c:pt>
                <c:pt idx="138">
                  <c:v>38899</c:v>
                </c:pt>
                <c:pt idx="139">
                  <c:v>38930</c:v>
                </c:pt>
                <c:pt idx="140">
                  <c:v>38961</c:v>
                </c:pt>
                <c:pt idx="141">
                  <c:v>38991</c:v>
                </c:pt>
                <c:pt idx="142">
                  <c:v>39022</c:v>
                </c:pt>
                <c:pt idx="143">
                  <c:v>39052</c:v>
                </c:pt>
                <c:pt idx="144">
                  <c:v>39083</c:v>
                </c:pt>
                <c:pt idx="145">
                  <c:v>39114</c:v>
                </c:pt>
                <c:pt idx="146">
                  <c:v>39142</c:v>
                </c:pt>
                <c:pt idx="147">
                  <c:v>39173</c:v>
                </c:pt>
                <c:pt idx="148">
                  <c:v>39203</c:v>
                </c:pt>
                <c:pt idx="149">
                  <c:v>39234</c:v>
                </c:pt>
                <c:pt idx="150">
                  <c:v>39264</c:v>
                </c:pt>
                <c:pt idx="151">
                  <c:v>39295</c:v>
                </c:pt>
                <c:pt idx="152">
                  <c:v>39326</c:v>
                </c:pt>
                <c:pt idx="153">
                  <c:v>39356</c:v>
                </c:pt>
                <c:pt idx="154">
                  <c:v>39387</c:v>
                </c:pt>
                <c:pt idx="155">
                  <c:v>39417</c:v>
                </c:pt>
                <c:pt idx="156">
                  <c:v>39448</c:v>
                </c:pt>
                <c:pt idx="157">
                  <c:v>39479</c:v>
                </c:pt>
                <c:pt idx="158">
                  <c:v>39508</c:v>
                </c:pt>
                <c:pt idx="159">
                  <c:v>39539</c:v>
                </c:pt>
                <c:pt idx="160">
                  <c:v>39569</c:v>
                </c:pt>
                <c:pt idx="161">
                  <c:v>39600</c:v>
                </c:pt>
                <c:pt idx="162">
                  <c:v>39630</c:v>
                </c:pt>
                <c:pt idx="163">
                  <c:v>39661</c:v>
                </c:pt>
                <c:pt idx="164">
                  <c:v>39692</c:v>
                </c:pt>
                <c:pt idx="165">
                  <c:v>39722</c:v>
                </c:pt>
                <c:pt idx="166">
                  <c:v>39753</c:v>
                </c:pt>
                <c:pt idx="167">
                  <c:v>39783</c:v>
                </c:pt>
                <c:pt idx="168">
                  <c:v>39814</c:v>
                </c:pt>
                <c:pt idx="169">
                  <c:v>39845</c:v>
                </c:pt>
                <c:pt idx="170">
                  <c:v>39873</c:v>
                </c:pt>
                <c:pt idx="171">
                  <c:v>39904</c:v>
                </c:pt>
                <c:pt idx="172">
                  <c:v>39934</c:v>
                </c:pt>
                <c:pt idx="173">
                  <c:v>39965</c:v>
                </c:pt>
                <c:pt idx="174">
                  <c:v>39995</c:v>
                </c:pt>
                <c:pt idx="175">
                  <c:v>40026</c:v>
                </c:pt>
                <c:pt idx="176">
                  <c:v>40057</c:v>
                </c:pt>
                <c:pt idx="177">
                  <c:v>40087</c:v>
                </c:pt>
                <c:pt idx="178">
                  <c:v>40118</c:v>
                </c:pt>
                <c:pt idx="179">
                  <c:v>40148</c:v>
                </c:pt>
                <c:pt idx="180">
                  <c:v>40179</c:v>
                </c:pt>
                <c:pt idx="181">
                  <c:v>40210</c:v>
                </c:pt>
                <c:pt idx="182">
                  <c:v>40238</c:v>
                </c:pt>
                <c:pt idx="183">
                  <c:v>40269</c:v>
                </c:pt>
                <c:pt idx="184">
                  <c:v>40299</c:v>
                </c:pt>
                <c:pt idx="185">
                  <c:v>40330</c:v>
                </c:pt>
                <c:pt idx="186">
                  <c:v>40360</c:v>
                </c:pt>
                <c:pt idx="187">
                  <c:v>40391</c:v>
                </c:pt>
                <c:pt idx="188">
                  <c:v>40422</c:v>
                </c:pt>
                <c:pt idx="189">
                  <c:v>40452</c:v>
                </c:pt>
                <c:pt idx="190">
                  <c:v>40483</c:v>
                </c:pt>
                <c:pt idx="191">
                  <c:v>40513</c:v>
                </c:pt>
                <c:pt idx="192">
                  <c:v>40544</c:v>
                </c:pt>
                <c:pt idx="193">
                  <c:v>40575</c:v>
                </c:pt>
                <c:pt idx="194">
                  <c:v>40603</c:v>
                </c:pt>
                <c:pt idx="195">
                  <c:v>40634</c:v>
                </c:pt>
                <c:pt idx="196">
                  <c:v>40664</c:v>
                </c:pt>
                <c:pt idx="197">
                  <c:v>40695</c:v>
                </c:pt>
                <c:pt idx="198">
                  <c:v>40725</c:v>
                </c:pt>
                <c:pt idx="199">
                  <c:v>40756</c:v>
                </c:pt>
                <c:pt idx="200">
                  <c:v>40787</c:v>
                </c:pt>
                <c:pt idx="201">
                  <c:v>40817</c:v>
                </c:pt>
                <c:pt idx="202">
                  <c:v>40848</c:v>
                </c:pt>
                <c:pt idx="203">
                  <c:v>40878</c:v>
                </c:pt>
                <c:pt idx="204">
                  <c:v>40909</c:v>
                </c:pt>
                <c:pt idx="205">
                  <c:v>40940</c:v>
                </c:pt>
                <c:pt idx="206">
                  <c:v>40969</c:v>
                </c:pt>
                <c:pt idx="207">
                  <c:v>41000</c:v>
                </c:pt>
                <c:pt idx="208">
                  <c:v>41030</c:v>
                </c:pt>
                <c:pt idx="209">
                  <c:v>41061</c:v>
                </c:pt>
                <c:pt idx="210">
                  <c:v>41091</c:v>
                </c:pt>
                <c:pt idx="211">
                  <c:v>41122</c:v>
                </c:pt>
                <c:pt idx="212">
                  <c:v>41153</c:v>
                </c:pt>
                <c:pt idx="213">
                  <c:v>41183</c:v>
                </c:pt>
                <c:pt idx="214">
                  <c:v>41214</c:v>
                </c:pt>
                <c:pt idx="215">
                  <c:v>41244</c:v>
                </c:pt>
                <c:pt idx="216">
                  <c:v>41275</c:v>
                </c:pt>
                <c:pt idx="217">
                  <c:v>41306</c:v>
                </c:pt>
                <c:pt idx="218">
                  <c:v>41334</c:v>
                </c:pt>
                <c:pt idx="219">
                  <c:v>41365</c:v>
                </c:pt>
                <c:pt idx="220">
                  <c:v>41395</c:v>
                </c:pt>
                <c:pt idx="221">
                  <c:v>41426</c:v>
                </c:pt>
                <c:pt idx="222">
                  <c:v>41456</c:v>
                </c:pt>
                <c:pt idx="223">
                  <c:v>41487</c:v>
                </c:pt>
                <c:pt idx="224">
                  <c:v>41518</c:v>
                </c:pt>
                <c:pt idx="225">
                  <c:v>41548</c:v>
                </c:pt>
                <c:pt idx="226">
                  <c:v>41579</c:v>
                </c:pt>
                <c:pt idx="227">
                  <c:v>41609</c:v>
                </c:pt>
                <c:pt idx="228">
                  <c:v>41640</c:v>
                </c:pt>
                <c:pt idx="229">
                  <c:v>41671</c:v>
                </c:pt>
                <c:pt idx="230">
                  <c:v>41699</c:v>
                </c:pt>
                <c:pt idx="231">
                  <c:v>41730</c:v>
                </c:pt>
                <c:pt idx="232">
                  <c:v>41760</c:v>
                </c:pt>
                <c:pt idx="233">
                  <c:v>41791</c:v>
                </c:pt>
                <c:pt idx="234">
                  <c:v>41821</c:v>
                </c:pt>
                <c:pt idx="235">
                  <c:v>41852</c:v>
                </c:pt>
                <c:pt idx="236">
                  <c:v>41883</c:v>
                </c:pt>
                <c:pt idx="237">
                  <c:v>41913</c:v>
                </c:pt>
                <c:pt idx="238">
                  <c:v>41944</c:v>
                </c:pt>
                <c:pt idx="239">
                  <c:v>41974</c:v>
                </c:pt>
                <c:pt idx="240">
                  <c:v>42005</c:v>
                </c:pt>
                <c:pt idx="241">
                  <c:v>42036</c:v>
                </c:pt>
                <c:pt idx="242">
                  <c:v>42064</c:v>
                </c:pt>
                <c:pt idx="243">
                  <c:v>42095</c:v>
                </c:pt>
                <c:pt idx="244">
                  <c:v>42125</c:v>
                </c:pt>
                <c:pt idx="245">
                  <c:v>42156</c:v>
                </c:pt>
                <c:pt idx="246">
                  <c:v>42186</c:v>
                </c:pt>
                <c:pt idx="247">
                  <c:v>42217</c:v>
                </c:pt>
                <c:pt idx="248">
                  <c:v>42248</c:v>
                </c:pt>
                <c:pt idx="249">
                  <c:v>42278</c:v>
                </c:pt>
                <c:pt idx="250">
                  <c:v>42309</c:v>
                </c:pt>
                <c:pt idx="251">
                  <c:v>42339</c:v>
                </c:pt>
              </c:numCache>
            </c:numRef>
          </c:xVal>
          <c:yVal>
            <c:numRef>
              <c:f>'CVS-CJO'!$E$4:$E$255</c:f>
              <c:numCache>
                <c:formatCode>General</c:formatCode>
                <c:ptCount val="252"/>
                <c:pt idx="0">
                  <c:v>30</c:v>
                </c:pt>
                <c:pt idx="1">
                  <c:v>37.4</c:v>
                </c:pt>
                <c:pt idx="2">
                  <c:v>36.1</c:v>
                </c:pt>
                <c:pt idx="3">
                  <c:v>32.700000000000003</c:v>
                </c:pt>
                <c:pt idx="4">
                  <c:v>34.6</c:v>
                </c:pt>
                <c:pt idx="5">
                  <c:v>35.6</c:v>
                </c:pt>
                <c:pt idx="6">
                  <c:v>36.9</c:v>
                </c:pt>
                <c:pt idx="7">
                  <c:v>34.1</c:v>
                </c:pt>
                <c:pt idx="8">
                  <c:v>35.200000000000003</c:v>
                </c:pt>
                <c:pt idx="9">
                  <c:v>34.200000000000003</c:v>
                </c:pt>
                <c:pt idx="10">
                  <c:v>30.9</c:v>
                </c:pt>
                <c:pt idx="11">
                  <c:v>34.700000000000003</c:v>
                </c:pt>
                <c:pt idx="12">
                  <c:v>36</c:v>
                </c:pt>
                <c:pt idx="13">
                  <c:v>37.5</c:v>
                </c:pt>
                <c:pt idx="14">
                  <c:v>37.4</c:v>
                </c:pt>
                <c:pt idx="15">
                  <c:v>36.9</c:v>
                </c:pt>
                <c:pt idx="16">
                  <c:v>37</c:v>
                </c:pt>
                <c:pt idx="17">
                  <c:v>36.4</c:v>
                </c:pt>
                <c:pt idx="18">
                  <c:v>36.5</c:v>
                </c:pt>
                <c:pt idx="19">
                  <c:v>36.299999999999997</c:v>
                </c:pt>
                <c:pt idx="20">
                  <c:v>37</c:v>
                </c:pt>
                <c:pt idx="21">
                  <c:v>37.200000000000003</c:v>
                </c:pt>
                <c:pt idx="22">
                  <c:v>35.700000000000003</c:v>
                </c:pt>
                <c:pt idx="23">
                  <c:v>36.799999999999997</c:v>
                </c:pt>
                <c:pt idx="24">
                  <c:v>36.9</c:v>
                </c:pt>
                <c:pt idx="25">
                  <c:v>36.299999999999997</c:v>
                </c:pt>
                <c:pt idx="26">
                  <c:v>37.5</c:v>
                </c:pt>
                <c:pt idx="27">
                  <c:v>38.799999999999997</c:v>
                </c:pt>
                <c:pt idx="28">
                  <c:v>39.799999999999997</c:v>
                </c:pt>
                <c:pt idx="29">
                  <c:v>40.200000000000003</c:v>
                </c:pt>
                <c:pt idx="30">
                  <c:v>40</c:v>
                </c:pt>
                <c:pt idx="31">
                  <c:v>41.4</c:v>
                </c:pt>
                <c:pt idx="32">
                  <c:v>39.9</c:v>
                </c:pt>
                <c:pt idx="33">
                  <c:v>41.1</c:v>
                </c:pt>
                <c:pt idx="34">
                  <c:v>41.7</c:v>
                </c:pt>
                <c:pt idx="35">
                  <c:v>43.2</c:v>
                </c:pt>
                <c:pt idx="36">
                  <c:v>43.6</c:v>
                </c:pt>
                <c:pt idx="37">
                  <c:v>44.5</c:v>
                </c:pt>
                <c:pt idx="38">
                  <c:v>45.5</c:v>
                </c:pt>
                <c:pt idx="39">
                  <c:v>45.5</c:v>
                </c:pt>
                <c:pt idx="40">
                  <c:v>45.4</c:v>
                </c:pt>
                <c:pt idx="41">
                  <c:v>47.3</c:v>
                </c:pt>
                <c:pt idx="42">
                  <c:v>49.2</c:v>
                </c:pt>
                <c:pt idx="43">
                  <c:v>49.6</c:v>
                </c:pt>
                <c:pt idx="44">
                  <c:v>49.8</c:v>
                </c:pt>
                <c:pt idx="45">
                  <c:v>51</c:v>
                </c:pt>
                <c:pt idx="46">
                  <c:v>52.1</c:v>
                </c:pt>
                <c:pt idx="47">
                  <c:v>51.7</c:v>
                </c:pt>
                <c:pt idx="48">
                  <c:v>51.8</c:v>
                </c:pt>
                <c:pt idx="49">
                  <c:v>55.9</c:v>
                </c:pt>
                <c:pt idx="50">
                  <c:v>53.6</c:v>
                </c:pt>
                <c:pt idx="51">
                  <c:v>55.1</c:v>
                </c:pt>
                <c:pt idx="52">
                  <c:v>51.8</c:v>
                </c:pt>
                <c:pt idx="53">
                  <c:v>56.7</c:v>
                </c:pt>
                <c:pt idx="54">
                  <c:v>58.3</c:v>
                </c:pt>
                <c:pt idx="55">
                  <c:v>57.1</c:v>
                </c:pt>
                <c:pt idx="56">
                  <c:v>56.9</c:v>
                </c:pt>
                <c:pt idx="57">
                  <c:v>56</c:v>
                </c:pt>
                <c:pt idx="58">
                  <c:v>57.6</c:v>
                </c:pt>
                <c:pt idx="59">
                  <c:v>56.3</c:v>
                </c:pt>
                <c:pt idx="60">
                  <c:v>57.6</c:v>
                </c:pt>
                <c:pt idx="61">
                  <c:v>56.1</c:v>
                </c:pt>
                <c:pt idx="62">
                  <c:v>56.6</c:v>
                </c:pt>
                <c:pt idx="63">
                  <c:v>56.7</c:v>
                </c:pt>
                <c:pt idx="64">
                  <c:v>59.3</c:v>
                </c:pt>
                <c:pt idx="65">
                  <c:v>58.4</c:v>
                </c:pt>
                <c:pt idx="66">
                  <c:v>59.3</c:v>
                </c:pt>
                <c:pt idx="67">
                  <c:v>61</c:v>
                </c:pt>
                <c:pt idx="68">
                  <c:v>62.8</c:v>
                </c:pt>
                <c:pt idx="69">
                  <c:v>63.4</c:v>
                </c:pt>
                <c:pt idx="70">
                  <c:v>64.099999999999994</c:v>
                </c:pt>
                <c:pt idx="71">
                  <c:v>65.900000000000006</c:v>
                </c:pt>
                <c:pt idx="72">
                  <c:v>66.5</c:v>
                </c:pt>
                <c:pt idx="73">
                  <c:v>67.8</c:v>
                </c:pt>
                <c:pt idx="74">
                  <c:v>68.099999999999994</c:v>
                </c:pt>
                <c:pt idx="75">
                  <c:v>65.099999999999994</c:v>
                </c:pt>
                <c:pt idx="76">
                  <c:v>69.7</c:v>
                </c:pt>
                <c:pt idx="77">
                  <c:v>70</c:v>
                </c:pt>
                <c:pt idx="78">
                  <c:v>67.400000000000006</c:v>
                </c:pt>
                <c:pt idx="79">
                  <c:v>72.400000000000006</c:v>
                </c:pt>
                <c:pt idx="80">
                  <c:v>73.900000000000006</c:v>
                </c:pt>
                <c:pt idx="81">
                  <c:v>76</c:v>
                </c:pt>
                <c:pt idx="82">
                  <c:v>75</c:v>
                </c:pt>
                <c:pt idx="83">
                  <c:v>74.900000000000006</c:v>
                </c:pt>
                <c:pt idx="84">
                  <c:v>75.2</c:v>
                </c:pt>
                <c:pt idx="85">
                  <c:v>71.599999999999994</c:v>
                </c:pt>
                <c:pt idx="86">
                  <c:v>73.599999999999994</c:v>
                </c:pt>
                <c:pt idx="87">
                  <c:v>76.2</c:v>
                </c:pt>
                <c:pt idx="88">
                  <c:v>74.2</c:v>
                </c:pt>
                <c:pt idx="89">
                  <c:v>74.8</c:v>
                </c:pt>
                <c:pt idx="90">
                  <c:v>72</c:v>
                </c:pt>
                <c:pt idx="91">
                  <c:v>70.900000000000006</c:v>
                </c:pt>
                <c:pt idx="92">
                  <c:v>75.7</c:v>
                </c:pt>
                <c:pt idx="93">
                  <c:v>70.5</c:v>
                </c:pt>
                <c:pt idx="94">
                  <c:v>71.599999999999994</c:v>
                </c:pt>
                <c:pt idx="95">
                  <c:v>69.900000000000006</c:v>
                </c:pt>
                <c:pt idx="96">
                  <c:v>71.5</c:v>
                </c:pt>
                <c:pt idx="97">
                  <c:v>71.8</c:v>
                </c:pt>
                <c:pt idx="98">
                  <c:v>74.400000000000006</c:v>
                </c:pt>
                <c:pt idx="99">
                  <c:v>74.599999999999994</c:v>
                </c:pt>
                <c:pt idx="100">
                  <c:v>74.099999999999994</c:v>
                </c:pt>
                <c:pt idx="101">
                  <c:v>74.7</c:v>
                </c:pt>
                <c:pt idx="102">
                  <c:v>75.599999999999994</c:v>
                </c:pt>
                <c:pt idx="103">
                  <c:v>76.5</c:v>
                </c:pt>
                <c:pt idx="104">
                  <c:v>74.900000000000006</c:v>
                </c:pt>
                <c:pt idx="105">
                  <c:v>73.2</c:v>
                </c:pt>
                <c:pt idx="106">
                  <c:v>73.5</c:v>
                </c:pt>
                <c:pt idx="107">
                  <c:v>74.7</c:v>
                </c:pt>
                <c:pt idx="108">
                  <c:v>74.5</c:v>
                </c:pt>
                <c:pt idx="109">
                  <c:v>75.099999999999994</c:v>
                </c:pt>
                <c:pt idx="110">
                  <c:v>73.3</c:v>
                </c:pt>
                <c:pt idx="111">
                  <c:v>74.599999999999994</c:v>
                </c:pt>
                <c:pt idx="112">
                  <c:v>73.7</c:v>
                </c:pt>
                <c:pt idx="113">
                  <c:v>74.900000000000006</c:v>
                </c:pt>
                <c:pt idx="114">
                  <c:v>78.900000000000006</c:v>
                </c:pt>
                <c:pt idx="115">
                  <c:v>76.400000000000006</c:v>
                </c:pt>
                <c:pt idx="116">
                  <c:v>76.900000000000006</c:v>
                </c:pt>
                <c:pt idx="117">
                  <c:v>83.6</c:v>
                </c:pt>
                <c:pt idx="118">
                  <c:v>77</c:v>
                </c:pt>
                <c:pt idx="119">
                  <c:v>80.099999999999994</c:v>
                </c:pt>
                <c:pt idx="120">
                  <c:v>74</c:v>
                </c:pt>
                <c:pt idx="121">
                  <c:v>79.400000000000006</c:v>
                </c:pt>
                <c:pt idx="122">
                  <c:v>78.5</c:v>
                </c:pt>
                <c:pt idx="123">
                  <c:v>77</c:v>
                </c:pt>
                <c:pt idx="124">
                  <c:v>79</c:v>
                </c:pt>
                <c:pt idx="125">
                  <c:v>81.3</c:v>
                </c:pt>
                <c:pt idx="126">
                  <c:v>86.4</c:v>
                </c:pt>
                <c:pt idx="127">
                  <c:v>81.099999999999994</c:v>
                </c:pt>
                <c:pt idx="128">
                  <c:v>81</c:v>
                </c:pt>
                <c:pt idx="129">
                  <c:v>82.8</c:v>
                </c:pt>
                <c:pt idx="130">
                  <c:v>84.8</c:v>
                </c:pt>
                <c:pt idx="131">
                  <c:v>87.8</c:v>
                </c:pt>
                <c:pt idx="132">
                  <c:v>82.1</c:v>
                </c:pt>
                <c:pt idx="133">
                  <c:v>83.6</c:v>
                </c:pt>
                <c:pt idx="134">
                  <c:v>85.9</c:v>
                </c:pt>
                <c:pt idx="135">
                  <c:v>86.3</c:v>
                </c:pt>
                <c:pt idx="136">
                  <c:v>86.5</c:v>
                </c:pt>
                <c:pt idx="137">
                  <c:v>86.7</c:v>
                </c:pt>
                <c:pt idx="138">
                  <c:v>87.1</c:v>
                </c:pt>
                <c:pt idx="139">
                  <c:v>89.1</c:v>
                </c:pt>
                <c:pt idx="140">
                  <c:v>89.6</c:v>
                </c:pt>
                <c:pt idx="141">
                  <c:v>94.1</c:v>
                </c:pt>
                <c:pt idx="142">
                  <c:v>87.9</c:v>
                </c:pt>
                <c:pt idx="143">
                  <c:v>88.8</c:v>
                </c:pt>
                <c:pt idx="144">
                  <c:v>89.9</c:v>
                </c:pt>
                <c:pt idx="145">
                  <c:v>89</c:v>
                </c:pt>
                <c:pt idx="146">
                  <c:v>89.4</c:v>
                </c:pt>
                <c:pt idx="147">
                  <c:v>90.7</c:v>
                </c:pt>
                <c:pt idx="148">
                  <c:v>93</c:v>
                </c:pt>
                <c:pt idx="149">
                  <c:v>92.2</c:v>
                </c:pt>
                <c:pt idx="150">
                  <c:v>89.3</c:v>
                </c:pt>
                <c:pt idx="151">
                  <c:v>91.4</c:v>
                </c:pt>
                <c:pt idx="152">
                  <c:v>93.6</c:v>
                </c:pt>
                <c:pt idx="153">
                  <c:v>93.1</c:v>
                </c:pt>
                <c:pt idx="154">
                  <c:v>95.3</c:v>
                </c:pt>
                <c:pt idx="155">
                  <c:v>95.4</c:v>
                </c:pt>
                <c:pt idx="156">
                  <c:v>93.3</c:v>
                </c:pt>
                <c:pt idx="157">
                  <c:v>94.5</c:v>
                </c:pt>
                <c:pt idx="158">
                  <c:v>96.4</c:v>
                </c:pt>
                <c:pt idx="159">
                  <c:v>96.2</c:v>
                </c:pt>
                <c:pt idx="160">
                  <c:v>96.4</c:v>
                </c:pt>
                <c:pt idx="161">
                  <c:v>96.4</c:v>
                </c:pt>
                <c:pt idx="162">
                  <c:v>98.9</c:v>
                </c:pt>
                <c:pt idx="163">
                  <c:v>97.3</c:v>
                </c:pt>
                <c:pt idx="164">
                  <c:v>97.1</c:v>
                </c:pt>
                <c:pt idx="165">
                  <c:v>98.8</c:v>
                </c:pt>
                <c:pt idx="166">
                  <c:v>94</c:v>
                </c:pt>
                <c:pt idx="167">
                  <c:v>97</c:v>
                </c:pt>
                <c:pt idx="168">
                  <c:v>96.1</c:v>
                </c:pt>
                <c:pt idx="169">
                  <c:v>95.9</c:v>
                </c:pt>
                <c:pt idx="170">
                  <c:v>100</c:v>
                </c:pt>
                <c:pt idx="171">
                  <c:v>95.3</c:v>
                </c:pt>
                <c:pt idx="172">
                  <c:v>97.1</c:v>
                </c:pt>
                <c:pt idx="173">
                  <c:v>97.1</c:v>
                </c:pt>
                <c:pt idx="174">
                  <c:v>94.7</c:v>
                </c:pt>
                <c:pt idx="175">
                  <c:v>94.9</c:v>
                </c:pt>
                <c:pt idx="176">
                  <c:v>96.2</c:v>
                </c:pt>
                <c:pt idx="177">
                  <c:v>95.9</c:v>
                </c:pt>
                <c:pt idx="178">
                  <c:v>97.6</c:v>
                </c:pt>
                <c:pt idx="179">
                  <c:v>96</c:v>
                </c:pt>
                <c:pt idx="180">
                  <c:v>96.5</c:v>
                </c:pt>
                <c:pt idx="181">
                  <c:v>96.7</c:v>
                </c:pt>
                <c:pt idx="182">
                  <c:v>99.5</c:v>
                </c:pt>
                <c:pt idx="183">
                  <c:v>101.8</c:v>
                </c:pt>
                <c:pt idx="184">
                  <c:v>99.7</c:v>
                </c:pt>
                <c:pt idx="185">
                  <c:v>101.6</c:v>
                </c:pt>
                <c:pt idx="186">
                  <c:v>99.8</c:v>
                </c:pt>
                <c:pt idx="187">
                  <c:v>101.9</c:v>
                </c:pt>
                <c:pt idx="188">
                  <c:v>101.6</c:v>
                </c:pt>
                <c:pt idx="189">
                  <c:v>95.9</c:v>
                </c:pt>
                <c:pt idx="190">
                  <c:v>103</c:v>
                </c:pt>
                <c:pt idx="191">
                  <c:v>101.9</c:v>
                </c:pt>
                <c:pt idx="192">
                  <c:v>106.7</c:v>
                </c:pt>
                <c:pt idx="193">
                  <c:v>107.1</c:v>
                </c:pt>
                <c:pt idx="194">
                  <c:v>104.4</c:v>
                </c:pt>
                <c:pt idx="195">
                  <c:v>98.4</c:v>
                </c:pt>
                <c:pt idx="196">
                  <c:v>104.2</c:v>
                </c:pt>
                <c:pt idx="197">
                  <c:v>104.8</c:v>
                </c:pt>
                <c:pt idx="198">
                  <c:v>108.3</c:v>
                </c:pt>
                <c:pt idx="199">
                  <c:v>108.6</c:v>
                </c:pt>
                <c:pt idx="200">
                  <c:v>108.7</c:v>
                </c:pt>
                <c:pt idx="201">
                  <c:v>111.7</c:v>
                </c:pt>
                <c:pt idx="202">
                  <c:v>112</c:v>
                </c:pt>
                <c:pt idx="203">
                  <c:v>109.5</c:v>
                </c:pt>
                <c:pt idx="204">
                  <c:v>112.4</c:v>
                </c:pt>
                <c:pt idx="205">
                  <c:v>118.5</c:v>
                </c:pt>
                <c:pt idx="206">
                  <c:v>106.7</c:v>
                </c:pt>
                <c:pt idx="207">
                  <c:v>112.5</c:v>
                </c:pt>
                <c:pt idx="208">
                  <c:v>114.5</c:v>
                </c:pt>
                <c:pt idx="209">
                  <c:v>110.7</c:v>
                </c:pt>
                <c:pt idx="210">
                  <c:v>116.8</c:v>
                </c:pt>
                <c:pt idx="211">
                  <c:v>115.4</c:v>
                </c:pt>
                <c:pt idx="212">
                  <c:v>106.8</c:v>
                </c:pt>
                <c:pt idx="213">
                  <c:v>114.6</c:v>
                </c:pt>
                <c:pt idx="214">
                  <c:v>113.1</c:v>
                </c:pt>
                <c:pt idx="215">
                  <c:v>116.8</c:v>
                </c:pt>
                <c:pt idx="216">
                  <c:v>111</c:v>
                </c:pt>
                <c:pt idx="217">
                  <c:v>112.6</c:v>
                </c:pt>
                <c:pt idx="218">
                  <c:v>110.5</c:v>
                </c:pt>
                <c:pt idx="219">
                  <c:v>117.2</c:v>
                </c:pt>
                <c:pt idx="220">
                  <c:v>113.1</c:v>
                </c:pt>
                <c:pt idx="221">
                  <c:v>111</c:v>
                </c:pt>
                <c:pt idx="222">
                  <c:v>111.3</c:v>
                </c:pt>
                <c:pt idx="223">
                  <c:v>114.9</c:v>
                </c:pt>
                <c:pt idx="224">
                  <c:v>113.5</c:v>
                </c:pt>
                <c:pt idx="225">
                  <c:v>111.1</c:v>
                </c:pt>
                <c:pt idx="226">
                  <c:v>112.1</c:v>
                </c:pt>
                <c:pt idx="227">
                  <c:v>115.9</c:v>
                </c:pt>
                <c:pt idx="228">
                  <c:v>115</c:v>
                </c:pt>
                <c:pt idx="229">
                  <c:v>114.5</c:v>
                </c:pt>
                <c:pt idx="230">
                  <c:v>114.9</c:v>
                </c:pt>
                <c:pt idx="231">
                  <c:v>114.8</c:v>
                </c:pt>
                <c:pt idx="232">
                  <c:v>109.4</c:v>
                </c:pt>
                <c:pt idx="233">
                  <c:v>118.1</c:v>
                </c:pt>
                <c:pt idx="234">
                  <c:v>115.2</c:v>
                </c:pt>
                <c:pt idx="235">
                  <c:v>114.5</c:v>
                </c:pt>
                <c:pt idx="236">
                  <c:v>117.5</c:v>
                </c:pt>
                <c:pt idx="237">
                  <c:v>116.5</c:v>
                </c:pt>
                <c:pt idx="238">
                  <c:v>116.2</c:v>
                </c:pt>
                <c:pt idx="239">
                  <c:v>118.2</c:v>
                </c:pt>
                <c:pt idx="240">
                  <c:v>119.3</c:v>
                </c:pt>
                <c:pt idx="241">
                  <c:v>119.5</c:v>
                </c:pt>
                <c:pt idx="242">
                  <c:v>119.9</c:v>
                </c:pt>
                <c:pt idx="243">
                  <c:v>119.2</c:v>
                </c:pt>
                <c:pt idx="244">
                  <c:v>118.9</c:v>
                </c:pt>
                <c:pt idx="245">
                  <c:v>120.1</c:v>
                </c:pt>
                <c:pt idx="246">
                  <c:v>119</c:v>
                </c:pt>
                <c:pt idx="247">
                  <c:v>119.6</c:v>
                </c:pt>
                <c:pt idx="248">
                  <c:v>120.9</c:v>
                </c:pt>
                <c:pt idx="249">
                  <c:v>123</c:v>
                </c:pt>
                <c:pt idx="250">
                  <c:v>125</c:v>
                </c:pt>
                <c:pt idx="251">
                  <c:v>122.5</c:v>
                </c:pt>
              </c:numCache>
            </c:numRef>
          </c:yVal>
          <c:smooth val="1"/>
        </c:ser>
        <c:axId val="84584704"/>
        <c:axId val="87302144"/>
      </c:scatterChart>
      <c:valAx>
        <c:axId val="84584704"/>
        <c:scaling>
          <c:orientation val="minMax"/>
          <c:max val="42600"/>
          <c:min val="3470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yy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7302144"/>
        <c:crosses val="autoZero"/>
        <c:crossBetween val="midCat"/>
      </c:valAx>
      <c:valAx>
        <c:axId val="87302144"/>
        <c:scaling>
          <c:orientation val="minMax"/>
          <c:max val="170"/>
          <c:min val="2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84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scatterChart>
        <c:scatterStyle val="smoothMarker"/>
        <c:ser>
          <c:idx val="0"/>
          <c:order val="0"/>
          <c:tx>
            <c:v>Brute</c:v>
          </c:tx>
          <c:xVal>
            <c:numRef>
              <c:f>'Dynamique annuelle'!$J$6:$J$26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xVal>
          <c:yVal>
            <c:numRef>
              <c:f>'Dynamique annuelle'!$K$6:$K$26</c:f>
              <c:numCache>
                <c:formatCode>0.00</c:formatCode>
                <c:ptCount val="21"/>
                <c:pt idx="0">
                  <c:v>34.133333333333333</c:v>
                </c:pt>
                <c:pt idx="1">
                  <c:v>36.583333333333336</c:v>
                </c:pt>
                <c:pt idx="2">
                  <c:v>39.641666666666666</c:v>
                </c:pt>
                <c:pt idx="3">
                  <c:v>47.916666666666657</c:v>
                </c:pt>
                <c:pt idx="4">
                  <c:v>55.816666666666663</c:v>
                </c:pt>
                <c:pt idx="5">
                  <c:v>59.758333333333326</c:v>
                </c:pt>
                <c:pt idx="6">
                  <c:v>70.325000000000003</c:v>
                </c:pt>
                <c:pt idx="7">
                  <c:v>72.608333333333334</c:v>
                </c:pt>
                <c:pt idx="8">
                  <c:v>73.799999999999983</c:v>
                </c:pt>
                <c:pt idx="9">
                  <c:v>77.091666666666683</c:v>
                </c:pt>
                <c:pt idx="10">
                  <c:v>81.391666666666666</c:v>
                </c:pt>
                <c:pt idx="11">
                  <c:v>86.575000000000003</c:v>
                </c:pt>
                <c:pt idx="12">
                  <c:v>91.191666666666663</c:v>
                </c:pt>
                <c:pt idx="13">
                  <c:v>95.774999999999991</c:v>
                </c:pt>
                <c:pt idx="14">
                  <c:v>95.841666666666654</c:v>
                </c:pt>
                <c:pt idx="15">
                  <c:v>100.00000000000001</c:v>
                </c:pt>
                <c:pt idx="16">
                  <c:v>106.69166666666666</c:v>
                </c:pt>
                <c:pt idx="17">
                  <c:v>112.61666666666666</c:v>
                </c:pt>
                <c:pt idx="18">
                  <c:v>112.03333333333332</c:v>
                </c:pt>
                <c:pt idx="19">
                  <c:v>114.51666666666667</c:v>
                </c:pt>
                <c:pt idx="20">
                  <c:v>120.16666666666669</c:v>
                </c:pt>
              </c:numCache>
            </c:numRef>
          </c:yVal>
          <c:smooth val="1"/>
        </c:ser>
        <c:ser>
          <c:idx val="1"/>
          <c:order val="1"/>
          <c:tx>
            <c:v>CVS-CJO</c:v>
          </c:tx>
          <c:xVal>
            <c:numRef>
              <c:f>'Dynamique annuelle'!$C$6:$C$26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xVal>
          <c:yVal>
            <c:numRef>
              <c:f>'Dynamique annuelle'!$D$6:$D$26</c:f>
              <c:numCache>
                <c:formatCode>0.00</c:formatCode>
                <c:ptCount val="21"/>
                <c:pt idx="0">
                  <c:v>34.36666666666666</c:v>
                </c:pt>
                <c:pt idx="1">
                  <c:v>36.725000000000001</c:v>
                </c:pt>
                <c:pt idx="2">
                  <c:v>39.733333333333327</c:v>
                </c:pt>
                <c:pt idx="3">
                  <c:v>47.933333333333337</c:v>
                </c:pt>
                <c:pt idx="4">
                  <c:v>55.591666666666669</c:v>
                </c:pt>
                <c:pt idx="5">
                  <c:v>60.099999999999994</c:v>
                </c:pt>
                <c:pt idx="6">
                  <c:v>70.566666666666663</c:v>
                </c:pt>
                <c:pt idx="7">
                  <c:v>73.016666666666666</c:v>
                </c:pt>
                <c:pt idx="8">
                  <c:v>74.125</c:v>
                </c:pt>
                <c:pt idx="9">
                  <c:v>76.583333333333329</c:v>
                </c:pt>
                <c:pt idx="10">
                  <c:v>81.091666666666654</c:v>
                </c:pt>
                <c:pt idx="11">
                  <c:v>87.308333333333337</c:v>
                </c:pt>
                <c:pt idx="12">
                  <c:v>91.858333333333334</c:v>
                </c:pt>
                <c:pt idx="13">
                  <c:v>96.358333333333334</c:v>
                </c:pt>
                <c:pt idx="14">
                  <c:v>96.399999999999991</c:v>
                </c:pt>
                <c:pt idx="15">
                  <c:v>99.991666666666674</c:v>
                </c:pt>
                <c:pt idx="16">
                  <c:v>107.03333333333335</c:v>
                </c:pt>
                <c:pt idx="17">
                  <c:v>113.23333333333331</c:v>
                </c:pt>
                <c:pt idx="18">
                  <c:v>112.84999999999998</c:v>
                </c:pt>
                <c:pt idx="19">
                  <c:v>115.40000000000002</c:v>
                </c:pt>
                <c:pt idx="20">
                  <c:v>120.575</c:v>
                </c:pt>
              </c:numCache>
            </c:numRef>
          </c:yVal>
          <c:smooth val="1"/>
        </c:ser>
        <c:axId val="88539904"/>
        <c:axId val="88541440"/>
      </c:scatterChart>
      <c:valAx>
        <c:axId val="88539904"/>
        <c:scaling>
          <c:orientation val="minMax"/>
          <c:max val="2015"/>
          <c:min val="1995"/>
        </c:scaling>
        <c:axPos val="b"/>
        <c:numFmt formatCode="General" sourceLinked="1"/>
        <c:tickLblPos val="nextTo"/>
        <c:crossAx val="88541440"/>
        <c:crosses val="autoZero"/>
        <c:crossBetween val="midCat"/>
        <c:majorUnit val="2"/>
      </c:valAx>
      <c:valAx>
        <c:axId val="88541440"/>
        <c:scaling>
          <c:orientation val="minMax"/>
        </c:scaling>
        <c:axPos val="l"/>
        <c:majorGridlines/>
        <c:numFmt formatCode="0" sourceLinked="0"/>
        <c:tickLblPos val="nextTo"/>
        <c:crossAx val="88539904"/>
        <c:crosses val="autoZero"/>
        <c:crossBetween val="midCat"/>
      </c:valAx>
    </c:plotArea>
    <c:legend>
      <c:legendPos val="t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strRef>
          <c:f>'Dynamique annuelle'!$B$1</c:f>
          <c:strCache>
            <c:ptCount val="1"/>
            <c:pt idx="0">
              <c:v>Indice de chiffre d'affaires en valeur - Conseil en systèmes et logiciels informatiques (62.02A) 
Série CVS-CJO - Base 100 en 2010</c:v>
            </c:pt>
          </c:strCache>
        </c:strRef>
      </c:tx>
      <c:layout/>
      <c:txPr>
        <a:bodyPr/>
        <a:lstStyle/>
        <a:p>
          <a:pPr>
            <a:defRPr sz="1400"/>
          </a:pPr>
          <a:endParaRPr lang="fr-FR"/>
        </a:p>
      </c:txPr>
    </c:title>
    <c:plotArea>
      <c:layout/>
      <c:scatterChart>
        <c:scatterStyle val="smoothMarker"/>
        <c:ser>
          <c:idx val="0"/>
          <c:order val="0"/>
          <c:tx>
            <c:strRef>
              <c:f>'Dynamique annuelle'!$D$5</c:f>
              <c:strCache>
                <c:ptCount val="1"/>
                <c:pt idx="0">
                  <c:v>Indice moyen</c:v>
                </c:pt>
              </c:strCache>
            </c:strRef>
          </c:tx>
          <c:dLbls>
            <c:dLbl>
              <c:idx val="15"/>
              <c:layout>
                <c:manualLayout>
                  <c:x val="-2.0491803278688426E-2"/>
                  <c:y val="4.1841004184100415E-3"/>
                </c:manualLayout>
              </c:layout>
              <c:numFmt formatCode="#,##0" sourceLinked="0"/>
              <c:spPr>
                <a:solidFill>
                  <a:schemeClr val="accent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Val val="1"/>
            </c:dLbl>
            <c:delete val="1"/>
          </c:dLbls>
          <c:xVal>
            <c:numRef>
              <c:f>'Dynamique annuelle'!$C$6:$C$26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xVal>
          <c:yVal>
            <c:numRef>
              <c:f>'Dynamique annuelle'!$D$6:$D$26</c:f>
              <c:numCache>
                <c:formatCode>0.00</c:formatCode>
                <c:ptCount val="21"/>
                <c:pt idx="0">
                  <c:v>34.36666666666666</c:v>
                </c:pt>
                <c:pt idx="1">
                  <c:v>36.725000000000001</c:v>
                </c:pt>
                <c:pt idx="2">
                  <c:v>39.733333333333327</c:v>
                </c:pt>
                <c:pt idx="3">
                  <c:v>47.933333333333337</c:v>
                </c:pt>
                <c:pt idx="4">
                  <c:v>55.591666666666669</c:v>
                </c:pt>
                <c:pt idx="5">
                  <c:v>60.099999999999994</c:v>
                </c:pt>
                <c:pt idx="6">
                  <c:v>70.566666666666663</c:v>
                </c:pt>
                <c:pt idx="7">
                  <c:v>73.016666666666666</c:v>
                </c:pt>
                <c:pt idx="8">
                  <c:v>74.125</c:v>
                </c:pt>
                <c:pt idx="9">
                  <c:v>76.583333333333329</c:v>
                </c:pt>
                <c:pt idx="10">
                  <c:v>81.091666666666654</c:v>
                </c:pt>
                <c:pt idx="11">
                  <c:v>87.308333333333337</c:v>
                </c:pt>
                <c:pt idx="12">
                  <c:v>91.858333333333334</c:v>
                </c:pt>
                <c:pt idx="13">
                  <c:v>96.358333333333334</c:v>
                </c:pt>
                <c:pt idx="14">
                  <c:v>96.399999999999991</c:v>
                </c:pt>
                <c:pt idx="15">
                  <c:v>99.991666666666674</c:v>
                </c:pt>
                <c:pt idx="16">
                  <c:v>107.03333333333335</c:v>
                </c:pt>
                <c:pt idx="17">
                  <c:v>113.23333333333331</c:v>
                </c:pt>
                <c:pt idx="18">
                  <c:v>112.84999999999998</c:v>
                </c:pt>
                <c:pt idx="19">
                  <c:v>115.40000000000002</c:v>
                </c:pt>
                <c:pt idx="20">
                  <c:v>120.575</c:v>
                </c:pt>
              </c:numCache>
            </c:numRef>
          </c:yVal>
          <c:smooth val="1"/>
        </c:ser>
        <c:axId val="88599552"/>
        <c:axId val="89260800"/>
      </c:scatterChart>
      <c:valAx>
        <c:axId val="88599552"/>
        <c:scaling>
          <c:orientation val="minMax"/>
          <c:max val="2015"/>
          <c:min val="1995"/>
        </c:scaling>
        <c:axPos val="b"/>
        <c:minorGridlines/>
        <c:numFmt formatCode="General" sourceLinked="1"/>
        <c:tickLblPos val="nextTo"/>
        <c:crossAx val="89260800"/>
        <c:crosses val="autoZero"/>
        <c:crossBetween val="midCat"/>
        <c:majorUnit val="2"/>
      </c:valAx>
      <c:valAx>
        <c:axId val="89260800"/>
        <c:scaling>
          <c:orientation val="minMax"/>
        </c:scaling>
        <c:axPos val="l"/>
        <c:minorGridlines/>
        <c:numFmt formatCode="0" sourceLinked="0"/>
        <c:tickLblPos val="nextTo"/>
        <c:crossAx val="88599552"/>
        <c:crosses val="autoZero"/>
        <c:crossBetween val="midCat"/>
      </c:valAx>
    </c:plotArea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Indice de chiffre d'affaires en valeur - Conseil en systèmes et logiciels informatiques (NAF 62.02A)</a:t>
            </a:r>
          </a:p>
        </c:rich>
      </c:tx>
      <c:layout/>
      <c:spPr>
        <a:noFill/>
        <a:ln>
          <a:noFill/>
        </a:ln>
        <a:effectLst/>
      </c:spPr>
    </c:title>
    <c:plotArea>
      <c:layout/>
      <c:scatterChart>
        <c:scatterStyle val="smoothMarker"/>
        <c:ser>
          <c:idx val="1"/>
          <c:order val="0"/>
          <c:tx>
            <c:strRef>
              <c:f>Brute!$F$1</c:f>
              <c:strCache>
                <c:ptCount val="1"/>
                <c:pt idx="0">
                  <c:v>Série brute - Base 100 en 2010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Brute!$D$4:$D$255</c:f>
              <c:numCache>
                <c:formatCode>mmm\-yyyy</c:formatCode>
                <c:ptCount val="252"/>
                <c:pt idx="0">
                  <c:v>34700</c:v>
                </c:pt>
                <c:pt idx="1">
                  <c:v>34731</c:v>
                </c:pt>
                <c:pt idx="2">
                  <c:v>34759</c:v>
                </c:pt>
                <c:pt idx="3">
                  <c:v>34790</c:v>
                </c:pt>
                <c:pt idx="4">
                  <c:v>34820</c:v>
                </c:pt>
                <c:pt idx="5">
                  <c:v>34851</c:v>
                </c:pt>
                <c:pt idx="6">
                  <c:v>34881</c:v>
                </c:pt>
                <c:pt idx="7">
                  <c:v>34912</c:v>
                </c:pt>
                <c:pt idx="8">
                  <c:v>34943</c:v>
                </c:pt>
                <c:pt idx="9">
                  <c:v>34973</c:v>
                </c:pt>
                <c:pt idx="10">
                  <c:v>35004</c:v>
                </c:pt>
                <c:pt idx="11">
                  <c:v>35034</c:v>
                </c:pt>
                <c:pt idx="12">
                  <c:v>35065</c:v>
                </c:pt>
                <c:pt idx="13">
                  <c:v>35096</c:v>
                </c:pt>
                <c:pt idx="14">
                  <c:v>35125</c:v>
                </c:pt>
                <c:pt idx="15">
                  <c:v>35156</c:v>
                </c:pt>
                <c:pt idx="16">
                  <c:v>35186</c:v>
                </c:pt>
                <c:pt idx="17">
                  <c:v>35217</c:v>
                </c:pt>
                <c:pt idx="18">
                  <c:v>35247</c:v>
                </c:pt>
                <c:pt idx="19">
                  <c:v>35278</c:v>
                </c:pt>
                <c:pt idx="20">
                  <c:v>35309</c:v>
                </c:pt>
                <c:pt idx="21">
                  <c:v>35339</c:v>
                </c:pt>
                <c:pt idx="22">
                  <c:v>35370</c:v>
                </c:pt>
                <c:pt idx="23">
                  <c:v>35400</c:v>
                </c:pt>
                <c:pt idx="24">
                  <c:v>35431</c:v>
                </c:pt>
                <c:pt idx="25">
                  <c:v>35462</c:v>
                </c:pt>
                <c:pt idx="26">
                  <c:v>35490</c:v>
                </c:pt>
                <c:pt idx="27">
                  <c:v>35521</c:v>
                </c:pt>
                <c:pt idx="28">
                  <c:v>35551</c:v>
                </c:pt>
                <c:pt idx="29">
                  <c:v>35582</c:v>
                </c:pt>
                <c:pt idx="30">
                  <c:v>35612</c:v>
                </c:pt>
                <c:pt idx="31">
                  <c:v>35643</c:v>
                </c:pt>
                <c:pt idx="32">
                  <c:v>35674</c:v>
                </c:pt>
                <c:pt idx="33">
                  <c:v>35704</c:v>
                </c:pt>
                <c:pt idx="34">
                  <c:v>35735</c:v>
                </c:pt>
                <c:pt idx="35">
                  <c:v>35765</c:v>
                </c:pt>
                <c:pt idx="36">
                  <c:v>35796</c:v>
                </c:pt>
                <c:pt idx="37">
                  <c:v>35827</c:v>
                </c:pt>
                <c:pt idx="38">
                  <c:v>35855</c:v>
                </c:pt>
                <c:pt idx="39">
                  <c:v>35886</c:v>
                </c:pt>
                <c:pt idx="40">
                  <c:v>35916</c:v>
                </c:pt>
                <c:pt idx="41">
                  <c:v>35947</c:v>
                </c:pt>
                <c:pt idx="42">
                  <c:v>35977</c:v>
                </c:pt>
                <c:pt idx="43">
                  <c:v>36008</c:v>
                </c:pt>
                <c:pt idx="44">
                  <c:v>36039</c:v>
                </c:pt>
                <c:pt idx="45">
                  <c:v>36069</c:v>
                </c:pt>
                <c:pt idx="46">
                  <c:v>36100</c:v>
                </c:pt>
                <c:pt idx="47">
                  <c:v>36130</c:v>
                </c:pt>
                <c:pt idx="48">
                  <c:v>36161</c:v>
                </c:pt>
                <c:pt idx="49">
                  <c:v>36192</c:v>
                </c:pt>
                <c:pt idx="50">
                  <c:v>36220</c:v>
                </c:pt>
                <c:pt idx="51">
                  <c:v>36251</c:v>
                </c:pt>
                <c:pt idx="52">
                  <c:v>36281</c:v>
                </c:pt>
                <c:pt idx="53">
                  <c:v>36312</c:v>
                </c:pt>
                <c:pt idx="54">
                  <c:v>36342</c:v>
                </c:pt>
                <c:pt idx="55">
                  <c:v>36373</c:v>
                </c:pt>
                <c:pt idx="56">
                  <c:v>36404</c:v>
                </c:pt>
                <c:pt idx="57">
                  <c:v>36434</c:v>
                </c:pt>
                <c:pt idx="58">
                  <c:v>36465</c:v>
                </c:pt>
                <c:pt idx="59">
                  <c:v>36495</c:v>
                </c:pt>
                <c:pt idx="60">
                  <c:v>36526</c:v>
                </c:pt>
                <c:pt idx="61">
                  <c:v>36557</c:v>
                </c:pt>
                <c:pt idx="62">
                  <c:v>36586</c:v>
                </c:pt>
                <c:pt idx="63">
                  <c:v>36617</c:v>
                </c:pt>
                <c:pt idx="64">
                  <c:v>36647</c:v>
                </c:pt>
                <c:pt idx="65">
                  <c:v>36678</c:v>
                </c:pt>
                <c:pt idx="66">
                  <c:v>36708</c:v>
                </c:pt>
                <c:pt idx="67">
                  <c:v>36739</c:v>
                </c:pt>
                <c:pt idx="68">
                  <c:v>36770</c:v>
                </c:pt>
                <c:pt idx="69">
                  <c:v>36800</c:v>
                </c:pt>
                <c:pt idx="70">
                  <c:v>36831</c:v>
                </c:pt>
                <c:pt idx="71">
                  <c:v>36861</c:v>
                </c:pt>
                <c:pt idx="72">
                  <c:v>36892</c:v>
                </c:pt>
                <c:pt idx="73">
                  <c:v>36923</c:v>
                </c:pt>
                <c:pt idx="74">
                  <c:v>36951</c:v>
                </c:pt>
                <c:pt idx="75">
                  <c:v>36982</c:v>
                </c:pt>
                <c:pt idx="76">
                  <c:v>37012</c:v>
                </c:pt>
                <c:pt idx="77">
                  <c:v>37043</c:v>
                </c:pt>
                <c:pt idx="78">
                  <c:v>37073</c:v>
                </c:pt>
                <c:pt idx="79">
                  <c:v>37104</c:v>
                </c:pt>
                <c:pt idx="80">
                  <c:v>37135</c:v>
                </c:pt>
                <c:pt idx="81">
                  <c:v>37165</c:v>
                </c:pt>
                <c:pt idx="82">
                  <c:v>37196</c:v>
                </c:pt>
                <c:pt idx="83">
                  <c:v>37226</c:v>
                </c:pt>
                <c:pt idx="84">
                  <c:v>37257</c:v>
                </c:pt>
                <c:pt idx="85">
                  <c:v>37288</c:v>
                </c:pt>
                <c:pt idx="86">
                  <c:v>37316</c:v>
                </c:pt>
                <c:pt idx="87">
                  <c:v>37347</c:v>
                </c:pt>
                <c:pt idx="88">
                  <c:v>37377</c:v>
                </c:pt>
                <c:pt idx="89">
                  <c:v>37408</c:v>
                </c:pt>
                <c:pt idx="90">
                  <c:v>37438</c:v>
                </c:pt>
                <c:pt idx="91">
                  <c:v>37469</c:v>
                </c:pt>
                <c:pt idx="92">
                  <c:v>37500</c:v>
                </c:pt>
                <c:pt idx="93">
                  <c:v>37530</c:v>
                </c:pt>
                <c:pt idx="94">
                  <c:v>37561</c:v>
                </c:pt>
                <c:pt idx="95">
                  <c:v>37591</c:v>
                </c:pt>
                <c:pt idx="96">
                  <c:v>37622</c:v>
                </c:pt>
                <c:pt idx="97">
                  <c:v>37653</c:v>
                </c:pt>
                <c:pt idx="98">
                  <c:v>37681</c:v>
                </c:pt>
                <c:pt idx="99">
                  <c:v>37712</c:v>
                </c:pt>
                <c:pt idx="100">
                  <c:v>37742</c:v>
                </c:pt>
                <c:pt idx="101">
                  <c:v>37773</c:v>
                </c:pt>
                <c:pt idx="102">
                  <c:v>37803</c:v>
                </c:pt>
                <c:pt idx="103">
                  <c:v>37834</c:v>
                </c:pt>
                <c:pt idx="104">
                  <c:v>37865</c:v>
                </c:pt>
                <c:pt idx="105">
                  <c:v>37895</c:v>
                </c:pt>
                <c:pt idx="106">
                  <c:v>37926</c:v>
                </c:pt>
                <c:pt idx="107">
                  <c:v>37956</c:v>
                </c:pt>
                <c:pt idx="108">
                  <c:v>37987</c:v>
                </c:pt>
                <c:pt idx="109">
                  <c:v>38018</c:v>
                </c:pt>
                <c:pt idx="110">
                  <c:v>38047</c:v>
                </c:pt>
                <c:pt idx="111">
                  <c:v>38078</c:v>
                </c:pt>
                <c:pt idx="112">
                  <c:v>38108</c:v>
                </c:pt>
                <c:pt idx="113">
                  <c:v>38139</c:v>
                </c:pt>
                <c:pt idx="114">
                  <c:v>38169</c:v>
                </c:pt>
                <c:pt idx="115">
                  <c:v>38200</c:v>
                </c:pt>
                <c:pt idx="116">
                  <c:v>38231</c:v>
                </c:pt>
                <c:pt idx="117">
                  <c:v>38261</c:v>
                </c:pt>
                <c:pt idx="118">
                  <c:v>38292</c:v>
                </c:pt>
                <c:pt idx="119">
                  <c:v>38322</c:v>
                </c:pt>
                <c:pt idx="120">
                  <c:v>38353</c:v>
                </c:pt>
                <c:pt idx="121">
                  <c:v>38384</c:v>
                </c:pt>
                <c:pt idx="122">
                  <c:v>38412</c:v>
                </c:pt>
                <c:pt idx="123">
                  <c:v>38443</c:v>
                </c:pt>
                <c:pt idx="124">
                  <c:v>38473</c:v>
                </c:pt>
                <c:pt idx="125">
                  <c:v>38504</c:v>
                </c:pt>
                <c:pt idx="126">
                  <c:v>38534</c:v>
                </c:pt>
                <c:pt idx="127">
                  <c:v>38565</c:v>
                </c:pt>
                <c:pt idx="128">
                  <c:v>38596</c:v>
                </c:pt>
                <c:pt idx="129">
                  <c:v>38626</c:v>
                </c:pt>
                <c:pt idx="130">
                  <c:v>38657</c:v>
                </c:pt>
                <c:pt idx="131">
                  <c:v>38687</c:v>
                </c:pt>
                <c:pt idx="132">
                  <c:v>38718</c:v>
                </c:pt>
                <c:pt idx="133">
                  <c:v>38749</c:v>
                </c:pt>
                <c:pt idx="134">
                  <c:v>38777</c:v>
                </c:pt>
                <c:pt idx="135">
                  <c:v>38808</c:v>
                </c:pt>
                <c:pt idx="136">
                  <c:v>38838</c:v>
                </c:pt>
                <c:pt idx="137">
                  <c:v>38869</c:v>
                </c:pt>
                <c:pt idx="138">
                  <c:v>38899</c:v>
                </c:pt>
                <c:pt idx="139">
                  <c:v>38930</c:v>
                </c:pt>
                <c:pt idx="140">
                  <c:v>38961</c:v>
                </c:pt>
                <c:pt idx="141">
                  <c:v>38991</c:v>
                </c:pt>
                <c:pt idx="142">
                  <c:v>39022</c:v>
                </c:pt>
                <c:pt idx="143">
                  <c:v>39052</c:v>
                </c:pt>
                <c:pt idx="144">
                  <c:v>39083</c:v>
                </c:pt>
                <c:pt idx="145">
                  <c:v>39114</c:v>
                </c:pt>
                <c:pt idx="146">
                  <c:v>39142</c:v>
                </c:pt>
                <c:pt idx="147">
                  <c:v>39173</c:v>
                </c:pt>
                <c:pt idx="148">
                  <c:v>39203</c:v>
                </c:pt>
                <c:pt idx="149">
                  <c:v>39234</c:v>
                </c:pt>
                <c:pt idx="150">
                  <c:v>39264</c:v>
                </c:pt>
                <c:pt idx="151">
                  <c:v>39295</c:v>
                </c:pt>
                <c:pt idx="152">
                  <c:v>39326</c:v>
                </c:pt>
                <c:pt idx="153">
                  <c:v>39356</c:v>
                </c:pt>
                <c:pt idx="154">
                  <c:v>39387</c:v>
                </c:pt>
                <c:pt idx="155">
                  <c:v>39417</c:v>
                </c:pt>
                <c:pt idx="156">
                  <c:v>39448</c:v>
                </c:pt>
                <c:pt idx="157">
                  <c:v>39479</c:v>
                </c:pt>
                <c:pt idx="158">
                  <c:v>39508</c:v>
                </c:pt>
                <c:pt idx="159">
                  <c:v>39539</c:v>
                </c:pt>
                <c:pt idx="160">
                  <c:v>39569</c:v>
                </c:pt>
                <c:pt idx="161">
                  <c:v>39600</c:v>
                </c:pt>
                <c:pt idx="162">
                  <c:v>39630</c:v>
                </c:pt>
                <c:pt idx="163">
                  <c:v>39661</c:v>
                </c:pt>
                <c:pt idx="164">
                  <c:v>39692</c:v>
                </c:pt>
                <c:pt idx="165">
                  <c:v>39722</c:v>
                </c:pt>
                <c:pt idx="166">
                  <c:v>39753</c:v>
                </c:pt>
                <c:pt idx="167">
                  <c:v>39783</c:v>
                </c:pt>
                <c:pt idx="168">
                  <c:v>39814</c:v>
                </c:pt>
                <c:pt idx="169">
                  <c:v>39845</c:v>
                </c:pt>
                <c:pt idx="170">
                  <c:v>39873</c:v>
                </c:pt>
                <c:pt idx="171">
                  <c:v>39904</c:v>
                </c:pt>
                <c:pt idx="172">
                  <c:v>39934</c:v>
                </c:pt>
                <c:pt idx="173">
                  <c:v>39965</c:v>
                </c:pt>
                <c:pt idx="174">
                  <c:v>39995</c:v>
                </c:pt>
                <c:pt idx="175">
                  <c:v>40026</c:v>
                </c:pt>
                <c:pt idx="176">
                  <c:v>40057</c:v>
                </c:pt>
                <c:pt idx="177">
                  <c:v>40087</c:v>
                </c:pt>
                <c:pt idx="178">
                  <c:v>40118</c:v>
                </c:pt>
                <c:pt idx="179">
                  <c:v>40148</c:v>
                </c:pt>
                <c:pt idx="180">
                  <c:v>40179</c:v>
                </c:pt>
                <c:pt idx="181">
                  <c:v>40210</c:v>
                </c:pt>
                <c:pt idx="182">
                  <c:v>40238</c:v>
                </c:pt>
                <c:pt idx="183">
                  <c:v>40269</c:v>
                </c:pt>
                <c:pt idx="184">
                  <c:v>40299</c:v>
                </c:pt>
                <c:pt idx="185">
                  <c:v>40330</c:v>
                </c:pt>
                <c:pt idx="186">
                  <c:v>40360</c:v>
                </c:pt>
                <c:pt idx="187">
                  <c:v>40391</c:v>
                </c:pt>
                <c:pt idx="188">
                  <c:v>40422</c:v>
                </c:pt>
                <c:pt idx="189">
                  <c:v>40452</c:v>
                </c:pt>
                <c:pt idx="190">
                  <c:v>40483</c:v>
                </c:pt>
                <c:pt idx="191">
                  <c:v>40513</c:v>
                </c:pt>
                <c:pt idx="192">
                  <c:v>40544</c:v>
                </c:pt>
                <c:pt idx="193">
                  <c:v>40575</c:v>
                </c:pt>
                <c:pt idx="194">
                  <c:v>40603</c:v>
                </c:pt>
                <c:pt idx="195">
                  <c:v>40634</c:v>
                </c:pt>
                <c:pt idx="196">
                  <c:v>40664</c:v>
                </c:pt>
                <c:pt idx="197">
                  <c:v>40695</c:v>
                </c:pt>
                <c:pt idx="198">
                  <c:v>40725</c:v>
                </c:pt>
                <c:pt idx="199">
                  <c:v>40756</c:v>
                </c:pt>
                <c:pt idx="200">
                  <c:v>40787</c:v>
                </c:pt>
                <c:pt idx="201">
                  <c:v>40817</c:v>
                </c:pt>
                <c:pt idx="202">
                  <c:v>40848</c:v>
                </c:pt>
                <c:pt idx="203">
                  <c:v>40878</c:v>
                </c:pt>
                <c:pt idx="204">
                  <c:v>40909</c:v>
                </c:pt>
                <c:pt idx="205">
                  <c:v>40940</c:v>
                </c:pt>
                <c:pt idx="206">
                  <c:v>40969</c:v>
                </c:pt>
                <c:pt idx="207">
                  <c:v>41000</c:v>
                </c:pt>
                <c:pt idx="208">
                  <c:v>41030</c:v>
                </c:pt>
                <c:pt idx="209">
                  <c:v>41061</c:v>
                </c:pt>
                <c:pt idx="210">
                  <c:v>41091</c:v>
                </c:pt>
                <c:pt idx="211">
                  <c:v>41122</c:v>
                </c:pt>
                <c:pt idx="212">
                  <c:v>41153</c:v>
                </c:pt>
                <c:pt idx="213">
                  <c:v>41183</c:v>
                </c:pt>
                <c:pt idx="214">
                  <c:v>41214</c:v>
                </c:pt>
                <c:pt idx="215">
                  <c:v>41244</c:v>
                </c:pt>
                <c:pt idx="216">
                  <c:v>41275</c:v>
                </c:pt>
                <c:pt idx="217">
                  <c:v>41306</c:v>
                </c:pt>
                <c:pt idx="218">
                  <c:v>41334</c:v>
                </c:pt>
                <c:pt idx="219">
                  <c:v>41365</c:v>
                </c:pt>
                <c:pt idx="220">
                  <c:v>41395</c:v>
                </c:pt>
                <c:pt idx="221">
                  <c:v>41426</c:v>
                </c:pt>
                <c:pt idx="222">
                  <c:v>41456</c:v>
                </c:pt>
                <c:pt idx="223">
                  <c:v>41487</c:v>
                </c:pt>
                <c:pt idx="224">
                  <c:v>41518</c:v>
                </c:pt>
                <c:pt idx="225">
                  <c:v>41548</c:v>
                </c:pt>
                <c:pt idx="226">
                  <c:v>41579</c:v>
                </c:pt>
                <c:pt idx="227">
                  <c:v>41609</c:v>
                </c:pt>
                <c:pt idx="228">
                  <c:v>41640</c:v>
                </c:pt>
                <c:pt idx="229">
                  <c:v>41671</c:v>
                </c:pt>
                <c:pt idx="230">
                  <c:v>41699</c:v>
                </c:pt>
                <c:pt idx="231">
                  <c:v>41730</c:v>
                </c:pt>
                <c:pt idx="232">
                  <c:v>41760</c:v>
                </c:pt>
                <c:pt idx="233">
                  <c:v>41791</c:v>
                </c:pt>
                <c:pt idx="234">
                  <c:v>41821</c:v>
                </c:pt>
                <c:pt idx="235">
                  <c:v>41852</c:v>
                </c:pt>
                <c:pt idx="236">
                  <c:v>41883</c:v>
                </c:pt>
                <c:pt idx="237">
                  <c:v>41913</c:v>
                </c:pt>
                <c:pt idx="238">
                  <c:v>41944</c:v>
                </c:pt>
                <c:pt idx="239">
                  <c:v>41974</c:v>
                </c:pt>
                <c:pt idx="240">
                  <c:v>42005</c:v>
                </c:pt>
                <c:pt idx="241">
                  <c:v>42036</c:v>
                </c:pt>
                <c:pt idx="242">
                  <c:v>42064</c:v>
                </c:pt>
                <c:pt idx="243">
                  <c:v>42095</c:v>
                </c:pt>
                <c:pt idx="244">
                  <c:v>42125</c:v>
                </c:pt>
                <c:pt idx="245">
                  <c:v>42156</c:v>
                </c:pt>
                <c:pt idx="246">
                  <c:v>42186</c:v>
                </c:pt>
                <c:pt idx="247">
                  <c:v>42217</c:v>
                </c:pt>
                <c:pt idx="248">
                  <c:v>42248</c:v>
                </c:pt>
                <c:pt idx="249">
                  <c:v>42278</c:v>
                </c:pt>
                <c:pt idx="250">
                  <c:v>42309</c:v>
                </c:pt>
                <c:pt idx="251">
                  <c:v>42339</c:v>
                </c:pt>
              </c:numCache>
            </c:numRef>
          </c:xVal>
          <c:yVal>
            <c:numRef>
              <c:f>Brute!$E$4:$E$255</c:f>
              <c:numCache>
                <c:formatCode>General</c:formatCode>
                <c:ptCount val="252"/>
                <c:pt idx="0">
                  <c:v>29.8</c:v>
                </c:pt>
                <c:pt idx="1">
                  <c:v>38.299999999999997</c:v>
                </c:pt>
                <c:pt idx="2">
                  <c:v>44.5</c:v>
                </c:pt>
                <c:pt idx="3">
                  <c:v>32.6</c:v>
                </c:pt>
                <c:pt idx="4">
                  <c:v>33.200000000000003</c:v>
                </c:pt>
                <c:pt idx="5">
                  <c:v>43.6</c:v>
                </c:pt>
                <c:pt idx="6">
                  <c:v>29.3</c:v>
                </c:pt>
                <c:pt idx="7">
                  <c:v>27</c:v>
                </c:pt>
                <c:pt idx="8">
                  <c:v>30.1</c:v>
                </c:pt>
                <c:pt idx="9">
                  <c:v>30.6</c:v>
                </c:pt>
                <c:pt idx="10">
                  <c:v>26.1</c:v>
                </c:pt>
                <c:pt idx="11">
                  <c:v>44.5</c:v>
                </c:pt>
                <c:pt idx="12">
                  <c:v>35.799999999999997</c:v>
                </c:pt>
                <c:pt idx="13">
                  <c:v>39.1</c:v>
                </c:pt>
                <c:pt idx="14">
                  <c:v>43.5</c:v>
                </c:pt>
                <c:pt idx="15">
                  <c:v>39.1</c:v>
                </c:pt>
                <c:pt idx="16">
                  <c:v>34.5</c:v>
                </c:pt>
                <c:pt idx="17">
                  <c:v>43.1</c:v>
                </c:pt>
                <c:pt idx="18">
                  <c:v>31.4</c:v>
                </c:pt>
                <c:pt idx="19">
                  <c:v>28.1</c:v>
                </c:pt>
                <c:pt idx="20">
                  <c:v>31.7</c:v>
                </c:pt>
                <c:pt idx="21">
                  <c:v>34.299999999999997</c:v>
                </c:pt>
                <c:pt idx="22">
                  <c:v>28.9</c:v>
                </c:pt>
                <c:pt idx="23">
                  <c:v>49.5</c:v>
                </c:pt>
                <c:pt idx="24">
                  <c:v>36.700000000000003</c:v>
                </c:pt>
                <c:pt idx="25">
                  <c:v>36.6</c:v>
                </c:pt>
                <c:pt idx="26">
                  <c:v>42.1</c:v>
                </c:pt>
                <c:pt idx="27">
                  <c:v>42</c:v>
                </c:pt>
                <c:pt idx="28">
                  <c:v>36.700000000000003</c:v>
                </c:pt>
                <c:pt idx="29">
                  <c:v>48.5</c:v>
                </c:pt>
                <c:pt idx="30">
                  <c:v>33.700000000000003</c:v>
                </c:pt>
                <c:pt idx="31">
                  <c:v>31.9</c:v>
                </c:pt>
                <c:pt idx="32">
                  <c:v>35</c:v>
                </c:pt>
                <c:pt idx="33">
                  <c:v>37.799999999999997</c:v>
                </c:pt>
                <c:pt idx="34">
                  <c:v>34.700000000000003</c:v>
                </c:pt>
                <c:pt idx="35">
                  <c:v>60</c:v>
                </c:pt>
                <c:pt idx="36">
                  <c:v>42.3</c:v>
                </c:pt>
                <c:pt idx="37">
                  <c:v>44.5</c:v>
                </c:pt>
                <c:pt idx="38">
                  <c:v>53.4</c:v>
                </c:pt>
                <c:pt idx="39">
                  <c:v>47.2</c:v>
                </c:pt>
                <c:pt idx="40">
                  <c:v>40.700000000000003</c:v>
                </c:pt>
                <c:pt idx="41">
                  <c:v>56.1</c:v>
                </c:pt>
                <c:pt idx="42">
                  <c:v>41.4</c:v>
                </c:pt>
                <c:pt idx="43">
                  <c:v>39.700000000000003</c:v>
                </c:pt>
                <c:pt idx="44">
                  <c:v>44</c:v>
                </c:pt>
                <c:pt idx="45">
                  <c:v>46.2</c:v>
                </c:pt>
                <c:pt idx="46">
                  <c:v>46.4</c:v>
                </c:pt>
                <c:pt idx="47">
                  <c:v>73.099999999999994</c:v>
                </c:pt>
                <c:pt idx="48">
                  <c:v>49</c:v>
                </c:pt>
                <c:pt idx="49">
                  <c:v>55.5</c:v>
                </c:pt>
                <c:pt idx="50">
                  <c:v>62.9</c:v>
                </c:pt>
                <c:pt idx="51">
                  <c:v>56.4</c:v>
                </c:pt>
                <c:pt idx="52">
                  <c:v>47.5</c:v>
                </c:pt>
                <c:pt idx="53">
                  <c:v>67.7</c:v>
                </c:pt>
                <c:pt idx="54">
                  <c:v>48.1</c:v>
                </c:pt>
                <c:pt idx="55">
                  <c:v>47.3</c:v>
                </c:pt>
                <c:pt idx="56">
                  <c:v>51.3</c:v>
                </c:pt>
                <c:pt idx="57">
                  <c:v>49.8</c:v>
                </c:pt>
                <c:pt idx="58">
                  <c:v>52.4</c:v>
                </c:pt>
                <c:pt idx="59">
                  <c:v>81.900000000000006</c:v>
                </c:pt>
                <c:pt idx="60">
                  <c:v>56.1</c:v>
                </c:pt>
                <c:pt idx="61">
                  <c:v>56.4</c:v>
                </c:pt>
                <c:pt idx="62">
                  <c:v>64.7</c:v>
                </c:pt>
                <c:pt idx="63">
                  <c:v>54.2</c:v>
                </c:pt>
                <c:pt idx="64">
                  <c:v>57.2</c:v>
                </c:pt>
                <c:pt idx="65">
                  <c:v>64.599999999999994</c:v>
                </c:pt>
                <c:pt idx="66">
                  <c:v>47.7</c:v>
                </c:pt>
                <c:pt idx="67">
                  <c:v>50.4</c:v>
                </c:pt>
                <c:pt idx="68">
                  <c:v>56.3</c:v>
                </c:pt>
                <c:pt idx="69">
                  <c:v>59.5</c:v>
                </c:pt>
                <c:pt idx="70">
                  <c:v>61.1</c:v>
                </c:pt>
                <c:pt idx="71">
                  <c:v>88.9</c:v>
                </c:pt>
                <c:pt idx="72">
                  <c:v>65.7</c:v>
                </c:pt>
                <c:pt idx="73">
                  <c:v>66.2</c:v>
                </c:pt>
                <c:pt idx="74">
                  <c:v>74.8</c:v>
                </c:pt>
                <c:pt idx="75">
                  <c:v>63.7</c:v>
                </c:pt>
                <c:pt idx="76">
                  <c:v>64.599999999999994</c:v>
                </c:pt>
                <c:pt idx="77">
                  <c:v>76.900000000000006</c:v>
                </c:pt>
                <c:pt idx="78">
                  <c:v>57.5</c:v>
                </c:pt>
                <c:pt idx="79">
                  <c:v>60.3</c:v>
                </c:pt>
                <c:pt idx="80">
                  <c:v>65.8</c:v>
                </c:pt>
                <c:pt idx="81">
                  <c:v>74</c:v>
                </c:pt>
                <c:pt idx="82">
                  <c:v>71.7</c:v>
                </c:pt>
                <c:pt idx="83">
                  <c:v>102.7</c:v>
                </c:pt>
                <c:pt idx="84">
                  <c:v>73.099999999999994</c:v>
                </c:pt>
                <c:pt idx="85">
                  <c:v>69.099999999999994</c:v>
                </c:pt>
                <c:pt idx="86">
                  <c:v>77.5</c:v>
                </c:pt>
                <c:pt idx="87">
                  <c:v>76.5</c:v>
                </c:pt>
                <c:pt idx="88">
                  <c:v>66</c:v>
                </c:pt>
                <c:pt idx="89">
                  <c:v>82.1</c:v>
                </c:pt>
                <c:pt idx="90">
                  <c:v>64.2</c:v>
                </c:pt>
                <c:pt idx="91">
                  <c:v>57.9</c:v>
                </c:pt>
                <c:pt idx="92">
                  <c:v>70.400000000000006</c:v>
                </c:pt>
                <c:pt idx="93">
                  <c:v>69.099999999999994</c:v>
                </c:pt>
                <c:pt idx="94">
                  <c:v>65</c:v>
                </c:pt>
                <c:pt idx="95">
                  <c:v>100.4</c:v>
                </c:pt>
                <c:pt idx="96">
                  <c:v>67.8</c:v>
                </c:pt>
                <c:pt idx="97">
                  <c:v>68.8</c:v>
                </c:pt>
                <c:pt idx="98">
                  <c:v>78.400000000000006</c:v>
                </c:pt>
                <c:pt idx="99">
                  <c:v>73.7</c:v>
                </c:pt>
                <c:pt idx="100">
                  <c:v>64.5</c:v>
                </c:pt>
                <c:pt idx="101">
                  <c:v>81.599999999999994</c:v>
                </c:pt>
                <c:pt idx="102">
                  <c:v>66.900000000000006</c:v>
                </c:pt>
                <c:pt idx="103">
                  <c:v>61.9</c:v>
                </c:pt>
                <c:pt idx="104">
                  <c:v>72.400000000000006</c:v>
                </c:pt>
                <c:pt idx="105">
                  <c:v>71.8</c:v>
                </c:pt>
                <c:pt idx="106">
                  <c:v>67</c:v>
                </c:pt>
                <c:pt idx="107">
                  <c:v>110.8</c:v>
                </c:pt>
                <c:pt idx="108">
                  <c:v>66.7</c:v>
                </c:pt>
                <c:pt idx="109">
                  <c:v>70.7</c:v>
                </c:pt>
                <c:pt idx="110">
                  <c:v>81.099999999999994</c:v>
                </c:pt>
                <c:pt idx="111">
                  <c:v>72.7</c:v>
                </c:pt>
                <c:pt idx="112">
                  <c:v>64.2</c:v>
                </c:pt>
                <c:pt idx="113">
                  <c:v>86</c:v>
                </c:pt>
                <c:pt idx="114">
                  <c:v>69.3</c:v>
                </c:pt>
                <c:pt idx="115">
                  <c:v>66.5</c:v>
                </c:pt>
                <c:pt idx="116">
                  <c:v>74.599999999999994</c:v>
                </c:pt>
                <c:pt idx="117">
                  <c:v>78.599999999999994</c:v>
                </c:pt>
                <c:pt idx="118">
                  <c:v>72.599999999999994</c:v>
                </c:pt>
                <c:pt idx="119">
                  <c:v>122.1</c:v>
                </c:pt>
                <c:pt idx="120">
                  <c:v>64.8</c:v>
                </c:pt>
                <c:pt idx="121">
                  <c:v>74.3</c:v>
                </c:pt>
                <c:pt idx="122">
                  <c:v>84.3</c:v>
                </c:pt>
                <c:pt idx="123">
                  <c:v>73.900000000000006</c:v>
                </c:pt>
                <c:pt idx="124">
                  <c:v>72.8</c:v>
                </c:pt>
                <c:pt idx="125">
                  <c:v>93.2</c:v>
                </c:pt>
                <c:pt idx="126">
                  <c:v>73.5</c:v>
                </c:pt>
                <c:pt idx="127">
                  <c:v>70.8</c:v>
                </c:pt>
                <c:pt idx="128">
                  <c:v>79.7</c:v>
                </c:pt>
                <c:pt idx="129">
                  <c:v>79.2</c:v>
                </c:pt>
                <c:pt idx="130">
                  <c:v>80.8</c:v>
                </c:pt>
                <c:pt idx="131">
                  <c:v>129.4</c:v>
                </c:pt>
                <c:pt idx="132">
                  <c:v>72.3</c:v>
                </c:pt>
                <c:pt idx="133">
                  <c:v>77</c:v>
                </c:pt>
                <c:pt idx="134">
                  <c:v>95</c:v>
                </c:pt>
                <c:pt idx="135">
                  <c:v>78.3</c:v>
                </c:pt>
                <c:pt idx="136">
                  <c:v>79.900000000000006</c:v>
                </c:pt>
                <c:pt idx="137">
                  <c:v>95.9</c:v>
                </c:pt>
                <c:pt idx="138">
                  <c:v>74.7</c:v>
                </c:pt>
                <c:pt idx="139">
                  <c:v>78.099999999999994</c:v>
                </c:pt>
                <c:pt idx="140">
                  <c:v>86.7</c:v>
                </c:pt>
                <c:pt idx="141">
                  <c:v>93.6</c:v>
                </c:pt>
                <c:pt idx="142">
                  <c:v>86.6</c:v>
                </c:pt>
                <c:pt idx="143">
                  <c:v>120.8</c:v>
                </c:pt>
                <c:pt idx="144">
                  <c:v>77.900000000000006</c:v>
                </c:pt>
                <c:pt idx="145">
                  <c:v>81.099999999999994</c:v>
                </c:pt>
                <c:pt idx="146">
                  <c:v>97.2</c:v>
                </c:pt>
                <c:pt idx="147">
                  <c:v>85.1</c:v>
                </c:pt>
                <c:pt idx="148">
                  <c:v>85.4</c:v>
                </c:pt>
                <c:pt idx="149">
                  <c:v>101.6</c:v>
                </c:pt>
                <c:pt idx="150">
                  <c:v>80.5</c:v>
                </c:pt>
                <c:pt idx="151">
                  <c:v>80.2</c:v>
                </c:pt>
                <c:pt idx="152">
                  <c:v>89.1</c:v>
                </c:pt>
                <c:pt idx="153">
                  <c:v>95.2</c:v>
                </c:pt>
                <c:pt idx="154">
                  <c:v>93.8</c:v>
                </c:pt>
                <c:pt idx="155">
                  <c:v>127.2</c:v>
                </c:pt>
                <c:pt idx="156">
                  <c:v>80.8</c:v>
                </c:pt>
                <c:pt idx="157">
                  <c:v>87.6</c:v>
                </c:pt>
                <c:pt idx="158">
                  <c:v>100.1</c:v>
                </c:pt>
                <c:pt idx="159">
                  <c:v>96.4</c:v>
                </c:pt>
                <c:pt idx="160">
                  <c:v>89.8</c:v>
                </c:pt>
                <c:pt idx="161">
                  <c:v>105.8</c:v>
                </c:pt>
                <c:pt idx="162">
                  <c:v>89</c:v>
                </c:pt>
                <c:pt idx="163">
                  <c:v>81.2</c:v>
                </c:pt>
                <c:pt idx="164">
                  <c:v>98.1</c:v>
                </c:pt>
                <c:pt idx="165">
                  <c:v>100.3</c:v>
                </c:pt>
                <c:pt idx="166">
                  <c:v>87.5</c:v>
                </c:pt>
                <c:pt idx="167">
                  <c:v>132.69999999999999</c:v>
                </c:pt>
                <c:pt idx="168">
                  <c:v>81.900000000000006</c:v>
                </c:pt>
                <c:pt idx="169">
                  <c:v>89</c:v>
                </c:pt>
                <c:pt idx="170">
                  <c:v>110.4</c:v>
                </c:pt>
                <c:pt idx="171">
                  <c:v>93.5</c:v>
                </c:pt>
                <c:pt idx="172">
                  <c:v>89.6</c:v>
                </c:pt>
                <c:pt idx="173">
                  <c:v>105.1</c:v>
                </c:pt>
                <c:pt idx="174">
                  <c:v>84.9</c:v>
                </c:pt>
                <c:pt idx="175">
                  <c:v>82.2</c:v>
                </c:pt>
                <c:pt idx="176">
                  <c:v>96.2</c:v>
                </c:pt>
                <c:pt idx="177">
                  <c:v>94.3</c:v>
                </c:pt>
                <c:pt idx="178">
                  <c:v>94.3</c:v>
                </c:pt>
                <c:pt idx="179">
                  <c:v>128.69999999999999</c:v>
                </c:pt>
                <c:pt idx="180">
                  <c:v>81.900000000000006</c:v>
                </c:pt>
                <c:pt idx="181">
                  <c:v>92.1</c:v>
                </c:pt>
                <c:pt idx="182">
                  <c:v>112.2</c:v>
                </c:pt>
                <c:pt idx="183">
                  <c:v>100.9</c:v>
                </c:pt>
                <c:pt idx="184">
                  <c:v>94.6</c:v>
                </c:pt>
                <c:pt idx="185">
                  <c:v>110.1</c:v>
                </c:pt>
                <c:pt idx="186">
                  <c:v>88.3</c:v>
                </c:pt>
                <c:pt idx="187">
                  <c:v>92.2</c:v>
                </c:pt>
                <c:pt idx="188">
                  <c:v>101.2</c:v>
                </c:pt>
                <c:pt idx="189">
                  <c:v>90.6</c:v>
                </c:pt>
                <c:pt idx="190">
                  <c:v>98.5</c:v>
                </c:pt>
                <c:pt idx="191">
                  <c:v>137.4</c:v>
                </c:pt>
                <c:pt idx="192">
                  <c:v>95.2</c:v>
                </c:pt>
                <c:pt idx="193">
                  <c:v>105.1</c:v>
                </c:pt>
                <c:pt idx="194">
                  <c:v>116.3</c:v>
                </c:pt>
                <c:pt idx="195">
                  <c:v>95.1</c:v>
                </c:pt>
                <c:pt idx="196">
                  <c:v>109</c:v>
                </c:pt>
                <c:pt idx="197">
                  <c:v>104</c:v>
                </c:pt>
                <c:pt idx="198">
                  <c:v>92.8</c:v>
                </c:pt>
                <c:pt idx="199">
                  <c:v>98.9</c:v>
                </c:pt>
                <c:pt idx="200">
                  <c:v>108.4</c:v>
                </c:pt>
                <c:pt idx="201">
                  <c:v>104.6</c:v>
                </c:pt>
                <c:pt idx="202">
                  <c:v>106.4</c:v>
                </c:pt>
                <c:pt idx="203">
                  <c:v>144.5</c:v>
                </c:pt>
                <c:pt idx="204">
                  <c:v>104.4</c:v>
                </c:pt>
                <c:pt idx="205">
                  <c:v>120.6</c:v>
                </c:pt>
                <c:pt idx="206">
                  <c:v>114.2</c:v>
                </c:pt>
                <c:pt idx="207">
                  <c:v>110</c:v>
                </c:pt>
                <c:pt idx="208">
                  <c:v>109.6</c:v>
                </c:pt>
                <c:pt idx="209">
                  <c:v>111.2</c:v>
                </c:pt>
                <c:pt idx="210">
                  <c:v>106.5</c:v>
                </c:pt>
                <c:pt idx="211">
                  <c:v>105.4</c:v>
                </c:pt>
                <c:pt idx="212">
                  <c:v>101.5</c:v>
                </c:pt>
                <c:pt idx="213">
                  <c:v>111.4</c:v>
                </c:pt>
                <c:pt idx="214">
                  <c:v>108.8</c:v>
                </c:pt>
                <c:pt idx="215">
                  <c:v>147.80000000000001</c:v>
                </c:pt>
                <c:pt idx="216">
                  <c:v>103</c:v>
                </c:pt>
                <c:pt idx="217">
                  <c:v>114.2</c:v>
                </c:pt>
                <c:pt idx="218">
                  <c:v>114.1</c:v>
                </c:pt>
                <c:pt idx="219">
                  <c:v>118.4</c:v>
                </c:pt>
                <c:pt idx="220">
                  <c:v>108.9</c:v>
                </c:pt>
                <c:pt idx="221">
                  <c:v>109.1</c:v>
                </c:pt>
                <c:pt idx="222">
                  <c:v>102.4</c:v>
                </c:pt>
                <c:pt idx="223">
                  <c:v>101.2</c:v>
                </c:pt>
                <c:pt idx="224">
                  <c:v>112</c:v>
                </c:pt>
                <c:pt idx="225">
                  <c:v>106.5</c:v>
                </c:pt>
                <c:pt idx="226">
                  <c:v>101.8</c:v>
                </c:pt>
                <c:pt idx="227">
                  <c:v>152.80000000000001</c:v>
                </c:pt>
                <c:pt idx="228">
                  <c:v>107.2</c:v>
                </c:pt>
                <c:pt idx="229">
                  <c:v>117</c:v>
                </c:pt>
                <c:pt idx="230">
                  <c:v>119.8</c:v>
                </c:pt>
                <c:pt idx="231">
                  <c:v>115.5</c:v>
                </c:pt>
                <c:pt idx="232">
                  <c:v>104.4</c:v>
                </c:pt>
                <c:pt idx="233">
                  <c:v>117.5</c:v>
                </c:pt>
                <c:pt idx="234">
                  <c:v>101.2</c:v>
                </c:pt>
                <c:pt idx="235">
                  <c:v>96.9</c:v>
                </c:pt>
                <c:pt idx="236">
                  <c:v>119.9</c:v>
                </c:pt>
                <c:pt idx="237">
                  <c:v>110.5</c:v>
                </c:pt>
                <c:pt idx="238">
                  <c:v>106.2</c:v>
                </c:pt>
                <c:pt idx="239">
                  <c:v>158.1</c:v>
                </c:pt>
                <c:pt idx="240">
                  <c:v>108.6</c:v>
                </c:pt>
                <c:pt idx="241">
                  <c:v>122.9</c:v>
                </c:pt>
                <c:pt idx="242">
                  <c:v>129.4</c:v>
                </c:pt>
                <c:pt idx="243">
                  <c:v>120</c:v>
                </c:pt>
                <c:pt idx="244">
                  <c:v>107.5</c:v>
                </c:pt>
                <c:pt idx="245">
                  <c:v>128.30000000000001</c:v>
                </c:pt>
                <c:pt idx="246">
                  <c:v>102.8</c:v>
                </c:pt>
                <c:pt idx="247">
                  <c:v>103.1</c:v>
                </c:pt>
                <c:pt idx="248">
                  <c:v>122.6</c:v>
                </c:pt>
                <c:pt idx="249">
                  <c:v>113.9</c:v>
                </c:pt>
                <c:pt idx="250">
                  <c:v>119.7</c:v>
                </c:pt>
                <c:pt idx="251">
                  <c:v>163.19999999999999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'CVS-CJO'!$F$1</c:f>
              <c:strCache>
                <c:ptCount val="1"/>
                <c:pt idx="0">
                  <c:v>Série CVS-CJO - Base 100 en 2010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'CVS-CJO'!$D$4:$D$255</c:f>
              <c:numCache>
                <c:formatCode>mmm\-yyyy</c:formatCode>
                <c:ptCount val="252"/>
                <c:pt idx="0">
                  <c:v>34700</c:v>
                </c:pt>
                <c:pt idx="1">
                  <c:v>34731</c:v>
                </c:pt>
                <c:pt idx="2">
                  <c:v>34759</c:v>
                </c:pt>
                <c:pt idx="3">
                  <c:v>34790</c:v>
                </c:pt>
                <c:pt idx="4">
                  <c:v>34820</c:v>
                </c:pt>
                <c:pt idx="5">
                  <c:v>34851</c:v>
                </c:pt>
                <c:pt idx="6">
                  <c:v>34881</c:v>
                </c:pt>
                <c:pt idx="7">
                  <c:v>34912</c:v>
                </c:pt>
                <c:pt idx="8">
                  <c:v>34943</c:v>
                </c:pt>
                <c:pt idx="9">
                  <c:v>34973</c:v>
                </c:pt>
                <c:pt idx="10">
                  <c:v>35004</c:v>
                </c:pt>
                <c:pt idx="11">
                  <c:v>35034</c:v>
                </c:pt>
                <c:pt idx="12">
                  <c:v>35065</c:v>
                </c:pt>
                <c:pt idx="13">
                  <c:v>35096</c:v>
                </c:pt>
                <c:pt idx="14">
                  <c:v>35125</c:v>
                </c:pt>
                <c:pt idx="15">
                  <c:v>35156</c:v>
                </c:pt>
                <c:pt idx="16">
                  <c:v>35186</c:v>
                </c:pt>
                <c:pt idx="17">
                  <c:v>35217</c:v>
                </c:pt>
                <c:pt idx="18">
                  <c:v>35247</c:v>
                </c:pt>
                <c:pt idx="19">
                  <c:v>35278</c:v>
                </c:pt>
                <c:pt idx="20">
                  <c:v>35309</c:v>
                </c:pt>
                <c:pt idx="21">
                  <c:v>35339</c:v>
                </c:pt>
                <c:pt idx="22">
                  <c:v>35370</c:v>
                </c:pt>
                <c:pt idx="23">
                  <c:v>35400</c:v>
                </c:pt>
                <c:pt idx="24">
                  <c:v>35431</c:v>
                </c:pt>
                <c:pt idx="25">
                  <c:v>35462</c:v>
                </c:pt>
                <c:pt idx="26">
                  <c:v>35490</c:v>
                </c:pt>
                <c:pt idx="27">
                  <c:v>35521</c:v>
                </c:pt>
                <c:pt idx="28">
                  <c:v>35551</c:v>
                </c:pt>
                <c:pt idx="29">
                  <c:v>35582</c:v>
                </c:pt>
                <c:pt idx="30">
                  <c:v>35612</c:v>
                </c:pt>
                <c:pt idx="31">
                  <c:v>35643</c:v>
                </c:pt>
                <c:pt idx="32">
                  <c:v>35674</c:v>
                </c:pt>
                <c:pt idx="33">
                  <c:v>35704</c:v>
                </c:pt>
                <c:pt idx="34">
                  <c:v>35735</c:v>
                </c:pt>
                <c:pt idx="35">
                  <c:v>35765</c:v>
                </c:pt>
                <c:pt idx="36">
                  <c:v>35796</c:v>
                </c:pt>
                <c:pt idx="37">
                  <c:v>35827</c:v>
                </c:pt>
                <c:pt idx="38">
                  <c:v>35855</c:v>
                </c:pt>
                <c:pt idx="39">
                  <c:v>35886</c:v>
                </c:pt>
                <c:pt idx="40">
                  <c:v>35916</c:v>
                </c:pt>
                <c:pt idx="41">
                  <c:v>35947</c:v>
                </c:pt>
                <c:pt idx="42">
                  <c:v>35977</c:v>
                </c:pt>
                <c:pt idx="43">
                  <c:v>36008</c:v>
                </c:pt>
                <c:pt idx="44">
                  <c:v>36039</c:v>
                </c:pt>
                <c:pt idx="45">
                  <c:v>36069</c:v>
                </c:pt>
                <c:pt idx="46">
                  <c:v>36100</c:v>
                </c:pt>
                <c:pt idx="47">
                  <c:v>36130</c:v>
                </c:pt>
                <c:pt idx="48">
                  <c:v>36161</c:v>
                </c:pt>
                <c:pt idx="49">
                  <c:v>36192</c:v>
                </c:pt>
                <c:pt idx="50">
                  <c:v>36220</c:v>
                </c:pt>
                <c:pt idx="51">
                  <c:v>36251</c:v>
                </c:pt>
                <c:pt idx="52">
                  <c:v>36281</c:v>
                </c:pt>
                <c:pt idx="53">
                  <c:v>36312</c:v>
                </c:pt>
                <c:pt idx="54">
                  <c:v>36342</c:v>
                </c:pt>
                <c:pt idx="55">
                  <c:v>36373</c:v>
                </c:pt>
                <c:pt idx="56">
                  <c:v>36404</c:v>
                </c:pt>
                <c:pt idx="57">
                  <c:v>36434</c:v>
                </c:pt>
                <c:pt idx="58">
                  <c:v>36465</c:v>
                </c:pt>
                <c:pt idx="59">
                  <c:v>36495</c:v>
                </c:pt>
                <c:pt idx="60">
                  <c:v>36526</c:v>
                </c:pt>
                <c:pt idx="61">
                  <c:v>36557</c:v>
                </c:pt>
                <c:pt idx="62">
                  <c:v>36586</c:v>
                </c:pt>
                <c:pt idx="63">
                  <c:v>36617</c:v>
                </c:pt>
                <c:pt idx="64">
                  <c:v>36647</c:v>
                </c:pt>
                <c:pt idx="65">
                  <c:v>36678</c:v>
                </c:pt>
                <c:pt idx="66">
                  <c:v>36708</c:v>
                </c:pt>
                <c:pt idx="67">
                  <c:v>36739</c:v>
                </c:pt>
                <c:pt idx="68">
                  <c:v>36770</c:v>
                </c:pt>
                <c:pt idx="69">
                  <c:v>36800</c:v>
                </c:pt>
                <c:pt idx="70">
                  <c:v>36831</c:v>
                </c:pt>
                <c:pt idx="71">
                  <c:v>36861</c:v>
                </c:pt>
                <c:pt idx="72">
                  <c:v>36892</c:v>
                </c:pt>
                <c:pt idx="73">
                  <c:v>36923</c:v>
                </c:pt>
                <c:pt idx="74">
                  <c:v>36951</c:v>
                </c:pt>
                <c:pt idx="75">
                  <c:v>36982</c:v>
                </c:pt>
                <c:pt idx="76">
                  <c:v>37012</c:v>
                </c:pt>
                <c:pt idx="77">
                  <c:v>37043</c:v>
                </c:pt>
                <c:pt idx="78">
                  <c:v>37073</c:v>
                </c:pt>
                <c:pt idx="79">
                  <c:v>37104</c:v>
                </c:pt>
                <c:pt idx="80">
                  <c:v>37135</c:v>
                </c:pt>
                <c:pt idx="81">
                  <c:v>37165</c:v>
                </c:pt>
                <c:pt idx="82">
                  <c:v>37196</c:v>
                </c:pt>
                <c:pt idx="83">
                  <c:v>37226</c:v>
                </c:pt>
                <c:pt idx="84">
                  <c:v>37257</c:v>
                </c:pt>
                <c:pt idx="85">
                  <c:v>37288</c:v>
                </c:pt>
                <c:pt idx="86">
                  <c:v>37316</c:v>
                </c:pt>
                <c:pt idx="87">
                  <c:v>37347</c:v>
                </c:pt>
                <c:pt idx="88">
                  <c:v>37377</c:v>
                </c:pt>
                <c:pt idx="89">
                  <c:v>37408</c:v>
                </c:pt>
                <c:pt idx="90">
                  <c:v>37438</c:v>
                </c:pt>
                <c:pt idx="91">
                  <c:v>37469</c:v>
                </c:pt>
                <c:pt idx="92">
                  <c:v>37500</c:v>
                </c:pt>
                <c:pt idx="93">
                  <c:v>37530</c:v>
                </c:pt>
                <c:pt idx="94">
                  <c:v>37561</c:v>
                </c:pt>
                <c:pt idx="95">
                  <c:v>37591</c:v>
                </c:pt>
                <c:pt idx="96">
                  <c:v>37622</c:v>
                </c:pt>
                <c:pt idx="97">
                  <c:v>37653</c:v>
                </c:pt>
                <c:pt idx="98">
                  <c:v>37681</c:v>
                </c:pt>
                <c:pt idx="99">
                  <c:v>37712</c:v>
                </c:pt>
                <c:pt idx="100">
                  <c:v>37742</c:v>
                </c:pt>
                <c:pt idx="101">
                  <c:v>37773</c:v>
                </c:pt>
                <c:pt idx="102">
                  <c:v>37803</c:v>
                </c:pt>
                <c:pt idx="103">
                  <c:v>37834</c:v>
                </c:pt>
                <c:pt idx="104">
                  <c:v>37865</c:v>
                </c:pt>
                <c:pt idx="105">
                  <c:v>37895</c:v>
                </c:pt>
                <c:pt idx="106">
                  <c:v>37926</c:v>
                </c:pt>
                <c:pt idx="107">
                  <c:v>37956</c:v>
                </c:pt>
                <c:pt idx="108">
                  <c:v>37987</c:v>
                </c:pt>
                <c:pt idx="109">
                  <c:v>38018</c:v>
                </c:pt>
                <c:pt idx="110">
                  <c:v>38047</c:v>
                </c:pt>
                <c:pt idx="111">
                  <c:v>38078</c:v>
                </c:pt>
                <c:pt idx="112">
                  <c:v>38108</c:v>
                </c:pt>
                <c:pt idx="113">
                  <c:v>38139</c:v>
                </c:pt>
                <c:pt idx="114">
                  <c:v>38169</c:v>
                </c:pt>
                <c:pt idx="115">
                  <c:v>38200</c:v>
                </c:pt>
                <c:pt idx="116">
                  <c:v>38231</c:v>
                </c:pt>
                <c:pt idx="117">
                  <c:v>38261</c:v>
                </c:pt>
                <c:pt idx="118">
                  <c:v>38292</c:v>
                </c:pt>
                <c:pt idx="119">
                  <c:v>38322</c:v>
                </c:pt>
                <c:pt idx="120">
                  <c:v>38353</c:v>
                </c:pt>
                <c:pt idx="121">
                  <c:v>38384</c:v>
                </c:pt>
                <c:pt idx="122">
                  <c:v>38412</c:v>
                </c:pt>
                <c:pt idx="123">
                  <c:v>38443</c:v>
                </c:pt>
                <c:pt idx="124">
                  <c:v>38473</c:v>
                </c:pt>
                <c:pt idx="125">
                  <c:v>38504</c:v>
                </c:pt>
                <c:pt idx="126">
                  <c:v>38534</c:v>
                </c:pt>
                <c:pt idx="127">
                  <c:v>38565</c:v>
                </c:pt>
                <c:pt idx="128">
                  <c:v>38596</c:v>
                </c:pt>
                <c:pt idx="129">
                  <c:v>38626</c:v>
                </c:pt>
                <c:pt idx="130">
                  <c:v>38657</c:v>
                </c:pt>
                <c:pt idx="131">
                  <c:v>38687</c:v>
                </c:pt>
                <c:pt idx="132">
                  <c:v>38718</c:v>
                </c:pt>
                <c:pt idx="133">
                  <c:v>38749</c:v>
                </c:pt>
                <c:pt idx="134">
                  <c:v>38777</c:v>
                </c:pt>
                <c:pt idx="135">
                  <c:v>38808</c:v>
                </c:pt>
                <c:pt idx="136">
                  <c:v>38838</c:v>
                </c:pt>
                <c:pt idx="137">
                  <c:v>38869</c:v>
                </c:pt>
                <c:pt idx="138">
                  <c:v>38899</c:v>
                </c:pt>
                <c:pt idx="139">
                  <c:v>38930</c:v>
                </c:pt>
                <c:pt idx="140">
                  <c:v>38961</c:v>
                </c:pt>
                <c:pt idx="141">
                  <c:v>38991</c:v>
                </c:pt>
                <c:pt idx="142">
                  <c:v>39022</c:v>
                </c:pt>
                <c:pt idx="143">
                  <c:v>39052</c:v>
                </c:pt>
                <c:pt idx="144">
                  <c:v>39083</c:v>
                </c:pt>
                <c:pt idx="145">
                  <c:v>39114</c:v>
                </c:pt>
                <c:pt idx="146">
                  <c:v>39142</c:v>
                </c:pt>
                <c:pt idx="147">
                  <c:v>39173</c:v>
                </c:pt>
                <c:pt idx="148">
                  <c:v>39203</c:v>
                </c:pt>
                <c:pt idx="149">
                  <c:v>39234</c:v>
                </c:pt>
                <c:pt idx="150">
                  <c:v>39264</c:v>
                </c:pt>
                <c:pt idx="151">
                  <c:v>39295</c:v>
                </c:pt>
                <c:pt idx="152">
                  <c:v>39326</c:v>
                </c:pt>
                <c:pt idx="153">
                  <c:v>39356</c:v>
                </c:pt>
                <c:pt idx="154">
                  <c:v>39387</c:v>
                </c:pt>
                <c:pt idx="155">
                  <c:v>39417</c:v>
                </c:pt>
                <c:pt idx="156">
                  <c:v>39448</c:v>
                </c:pt>
                <c:pt idx="157">
                  <c:v>39479</c:v>
                </c:pt>
                <c:pt idx="158">
                  <c:v>39508</c:v>
                </c:pt>
                <c:pt idx="159">
                  <c:v>39539</c:v>
                </c:pt>
                <c:pt idx="160">
                  <c:v>39569</c:v>
                </c:pt>
                <c:pt idx="161">
                  <c:v>39600</c:v>
                </c:pt>
                <c:pt idx="162">
                  <c:v>39630</c:v>
                </c:pt>
                <c:pt idx="163">
                  <c:v>39661</c:v>
                </c:pt>
                <c:pt idx="164">
                  <c:v>39692</c:v>
                </c:pt>
                <c:pt idx="165">
                  <c:v>39722</c:v>
                </c:pt>
                <c:pt idx="166">
                  <c:v>39753</c:v>
                </c:pt>
                <c:pt idx="167">
                  <c:v>39783</c:v>
                </c:pt>
                <c:pt idx="168">
                  <c:v>39814</c:v>
                </c:pt>
                <c:pt idx="169">
                  <c:v>39845</c:v>
                </c:pt>
                <c:pt idx="170">
                  <c:v>39873</c:v>
                </c:pt>
                <c:pt idx="171">
                  <c:v>39904</c:v>
                </c:pt>
                <c:pt idx="172">
                  <c:v>39934</c:v>
                </c:pt>
                <c:pt idx="173">
                  <c:v>39965</c:v>
                </c:pt>
                <c:pt idx="174">
                  <c:v>39995</c:v>
                </c:pt>
                <c:pt idx="175">
                  <c:v>40026</c:v>
                </c:pt>
                <c:pt idx="176">
                  <c:v>40057</c:v>
                </c:pt>
                <c:pt idx="177">
                  <c:v>40087</c:v>
                </c:pt>
                <c:pt idx="178">
                  <c:v>40118</c:v>
                </c:pt>
                <c:pt idx="179">
                  <c:v>40148</c:v>
                </c:pt>
                <c:pt idx="180">
                  <c:v>40179</c:v>
                </c:pt>
                <c:pt idx="181">
                  <c:v>40210</c:v>
                </c:pt>
                <c:pt idx="182">
                  <c:v>40238</c:v>
                </c:pt>
                <c:pt idx="183">
                  <c:v>40269</c:v>
                </c:pt>
                <c:pt idx="184">
                  <c:v>40299</c:v>
                </c:pt>
                <c:pt idx="185">
                  <c:v>40330</c:v>
                </c:pt>
                <c:pt idx="186">
                  <c:v>40360</c:v>
                </c:pt>
                <c:pt idx="187">
                  <c:v>40391</c:v>
                </c:pt>
                <c:pt idx="188">
                  <c:v>40422</c:v>
                </c:pt>
                <c:pt idx="189">
                  <c:v>40452</c:v>
                </c:pt>
                <c:pt idx="190">
                  <c:v>40483</c:v>
                </c:pt>
                <c:pt idx="191">
                  <c:v>40513</c:v>
                </c:pt>
                <c:pt idx="192">
                  <c:v>40544</c:v>
                </c:pt>
                <c:pt idx="193">
                  <c:v>40575</c:v>
                </c:pt>
                <c:pt idx="194">
                  <c:v>40603</c:v>
                </c:pt>
                <c:pt idx="195">
                  <c:v>40634</c:v>
                </c:pt>
                <c:pt idx="196">
                  <c:v>40664</c:v>
                </c:pt>
                <c:pt idx="197">
                  <c:v>40695</c:v>
                </c:pt>
                <c:pt idx="198">
                  <c:v>40725</c:v>
                </c:pt>
                <c:pt idx="199">
                  <c:v>40756</c:v>
                </c:pt>
                <c:pt idx="200">
                  <c:v>40787</c:v>
                </c:pt>
                <c:pt idx="201">
                  <c:v>40817</c:v>
                </c:pt>
                <c:pt idx="202">
                  <c:v>40848</c:v>
                </c:pt>
                <c:pt idx="203">
                  <c:v>40878</c:v>
                </c:pt>
                <c:pt idx="204">
                  <c:v>40909</c:v>
                </c:pt>
                <c:pt idx="205">
                  <c:v>40940</c:v>
                </c:pt>
                <c:pt idx="206">
                  <c:v>40969</c:v>
                </c:pt>
                <c:pt idx="207">
                  <c:v>41000</c:v>
                </c:pt>
                <c:pt idx="208">
                  <c:v>41030</c:v>
                </c:pt>
                <c:pt idx="209">
                  <c:v>41061</c:v>
                </c:pt>
                <c:pt idx="210">
                  <c:v>41091</c:v>
                </c:pt>
                <c:pt idx="211">
                  <c:v>41122</c:v>
                </c:pt>
                <c:pt idx="212">
                  <c:v>41153</c:v>
                </c:pt>
                <c:pt idx="213">
                  <c:v>41183</c:v>
                </c:pt>
                <c:pt idx="214">
                  <c:v>41214</c:v>
                </c:pt>
                <c:pt idx="215">
                  <c:v>41244</c:v>
                </c:pt>
                <c:pt idx="216">
                  <c:v>41275</c:v>
                </c:pt>
                <c:pt idx="217">
                  <c:v>41306</c:v>
                </c:pt>
                <c:pt idx="218">
                  <c:v>41334</c:v>
                </c:pt>
                <c:pt idx="219">
                  <c:v>41365</c:v>
                </c:pt>
                <c:pt idx="220">
                  <c:v>41395</c:v>
                </c:pt>
                <c:pt idx="221">
                  <c:v>41426</c:v>
                </c:pt>
                <c:pt idx="222">
                  <c:v>41456</c:v>
                </c:pt>
                <c:pt idx="223">
                  <c:v>41487</c:v>
                </c:pt>
                <c:pt idx="224">
                  <c:v>41518</c:v>
                </c:pt>
                <c:pt idx="225">
                  <c:v>41548</c:v>
                </c:pt>
                <c:pt idx="226">
                  <c:v>41579</c:v>
                </c:pt>
                <c:pt idx="227">
                  <c:v>41609</c:v>
                </c:pt>
                <c:pt idx="228">
                  <c:v>41640</c:v>
                </c:pt>
                <c:pt idx="229">
                  <c:v>41671</c:v>
                </c:pt>
                <c:pt idx="230">
                  <c:v>41699</c:v>
                </c:pt>
                <c:pt idx="231">
                  <c:v>41730</c:v>
                </c:pt>
                <c:pt idx="232">
                  <c:v>41760</c:v>
                </c:pt>
                <c:pt idx="233">
                  <c:v>41791</c:v>
                </c:pt>
                <c:pt idx="234">
                  <c:v>41821</c:v>
                </c:pt>
                <c:pt idx="235">
                  <c:v>41852</c:v>
                </c:pt>
                <c:pt idx="236">
                  <c:v>41883</c:v>
                </c:pt>
                <c:pt idx="237">
                  <c:v>41913</c:v>
                </c:pt>
                <c:pt idx="238">
                  <c:v>41944</c:v>
                </c:pt>
                <c:pt idx="239">
                  <c:v>41974</c:v>
                </c:pt>
                <c:pt idx="240">
                  <c:v>42005</c:v>
                </c:pt>
                <c:pt idx="241">
                  <c:v>42036</c:v>
                </c:pt>
                <c:pt idx="242">
                  <c:v>42064</c:v>
                </c:pt>
                <c:pt idx="243">
                  <c:v>42095</c:v>
                </c:pt>
                <c:pt idx="244">
                  <c:v>42125</c:v>
                </c:pt>
                <c:pt idx="245">
                  <c:v>42156</c:v>
                </c:pt>
                <c:pt idx="246">
                  <c:v>42186</c:v>
                </c:pt>
                <c:pt idx="247">
                  <c:v>42217</c:v>
                </c:pt>
                <c:pt idx="248">
                  <c:v>42248</c:v>
                </c:pt>
                <c:pt idx="249">
                  <c:v>42278</c:v>
                </c:pt>
                <c:pt idx="250">
                  <c:v>42309</c:v>
                </c:pt>
                <c:pt idx="251">
                  <c:v>42339</c:v>
                </c:pt>
              </c:numCache>
            </c:numRef>
          </c:xVal>
          <c:yVal>
            <c:numRef>
              <c:f>'CVS-CJO'!$E$4:$E$255</c:f>
              <c:numCache>
                <c:formatCode>General</c:formatCode>
                <c:ptCount val="252"/>
                <c:pt idx="0">
                  <c:v>30</c:v>
                </c:pt>
                <c:pt idx="1">
                  <c:v>37.4</c:v>
                </c:pt>
                <c:pt idx="2">
                  <c:v>36.1</c:v>
                </c:pt>
                <c:pt idx="3">
                  <c:v>32.700000000000003</c:v>
                </c:pt>
                <c:pt idx="4">
                  <c:v>34.6</c:v>
                </c:pt>
                <c:pt idx="5">
                  <c:v>35.6</c:v>
                </c:pt>
                <c:pt idx="6">
                  <c:v>36.9</c:v>
                </c:pt>
                <c:pt idx="7">
                  <c:v>34.1</c:v>
                </c:pt>
                <c:pt idx="8">
                  <c:v>35.200000000000003</c:v>
                </c:pt>
                <c:pt idx="9">
                  <c:v>34.200000000000003</c:v>
                </c:pt>
                <c:pt idx="10">
                  <c:v>30.9</c:v>
                </c:pt>
                <c:pt idx="11">
                  <c:v>34.700000000000003</c:v>
                </c:pt>
                <c:pt idx="12">
                  <c:v>36</c:v>
                </c:pt>
                <c:pt idx="13">
                  <c:v>37.5</c:v>
                </c:pt>
                <c:pt idx="14">
                  <c:v>37.4</c:v>
                </c:pt>
                <c:pt idx="15">
                  <c:v>36.9</c:v>
                </c:pt>
                <c:pt idx="16">
                  <c:v>37</c:v>
                </c:pt>
                <c:pt idx="17">
                  <c:v>36.4</c:v>
                </c:pt>
                <c:pt idx="18">
                  <c:v>36.5</c:v>
                </c:pt>
                <c:pt idx="19">
                  <c:v>36.299999999999997</c:v>
                </c:pt>
                <c:pt idx="20">
                  <c:v>37</c:v>
                </c:pt>
                <c:pt idx="21">
                  <c:v>37.200000000000003</c:v>
                </c:pt>
                <c:pt idx="22">
                  <c:v>35.700000000000003</c:v>
                </c:pt>
                <c:pt idx="23">
                  <c:v>36.799999999999997</c:v>
                </c:pt>
                <c:pt idx="24">
                  <c:v>36.9</c:v>
                </c:pt>
                <c:pt idx="25">
                  <c:v>36.299999999999997</c:v>
                </c:pt>
                <c:pt idx="26">
                  <c:v>37.5</c:v>
                </c:pt>
                <c:pt idx="27">
                  <c:v>38.799999999999997</c:v>
                </c:pt>
                <c:pt idx="28">
                  <c:v>39.799999999999997</c:v>
                </c:pt>
                <c:pt idx="29">
                  <c:v>40.200000000000003</c:v>
                </c:pt>
                <c:pt idx="30">
                  <c:v>40</c:v>
                </c:pt>
                <c:pt idx="31">
                  <c:v>41.4</c:v>
                </c:pt>
                <c:pt idx="32">
                  <c:v>39.9</c:v>
                </c:pt>
                <c:pt idx="33">
                  <c:v>41.1</c:v>
                </c:pt>
                <c:pt idx="34">
                  <c:v>41.7</c:v>
                </c:pt>
                <c:pt idx="35">
                  <c:v>43.2</c:v>
                </c:pt>
                <c:pt idx="36">
                  <c:v>43.6</c:v>
                </c:pt>
                <c:pt idx="37">
                  <c:v>44.5</c:v>
                </c:pt>
                <c:pt idx="38">
                  <c:v>45.5</c:v>
                </c:pt>
                <c:pt idx="39">
                  <c:v>45.5</c:v>
                </c:pt>
                <c:pt idx="40">
                  <c:v>45.4</c:v>
                </c:pt>
                <c:pt idx="41">
                  <c:v>47.3</c:v>
                </c:pt>
                <c:pt idx="42">
                  <c:v>49.2</c:v>
                </c:pt>
                <c:pt idx="43">
                  <c:v>49.6</c:v>
                </c:pt>
                <c:pt idx="44">
                  <c:v>49.8</c:v>
                </c:pt>
                <c:pt idx="45">
                  <c:v>51</c:v>
                </c:pt>
                <c:pt idx="46">
                  <c:v>52.1</c:v>
                </c:pt>
                <c:pt idx="47">
                  <c:v>51.7</c:v>
                </c:pt>
                <c:pt idx="48">
                  <c:v>51.8</c:v>
                </c:pt>
                <c:pt idx="49">
                  <c:v>55.9</c:v>
                </c:pt>
                <c:pt idx="50">
                  <c:v>53.6</c:v>
                </c:pt>
                <c:pt idx="51">
                  <c:v>55.1</c:v>
                </c:pt>
                <c:pt idx="52">
                  <c:v>51.8</c:v>
                </c:pt>
                <c:pt idx="53">
                  <c:v>56.7</c:v>
                </c:pt>
                <c:pt idx="54">
                  <c:v>58.3</c:v>
                </c:pt>
                <c:pt idx="55">
                  <c:v>57.1</c:v>
                </c:pt>
                <c:pt idx="56">
                  <c:v>56.9</c:v>
                </c:pt>
                <c:pt idx="57">
                  <c:v>56</c:v>
                </c:pt>
                <c:pt idx="58">
                  <c:v>57.6</c:v>
                </c:pt>
                <c:pt idx="59">
                  <c:v>56.3</c:v>
                </c:pt>
                <c:pt idx="60">
                  <c:v>57.6</c:v>
                </c:pt>
                <c:pt idx="61">
                  <c:v>56.1</c:v>
                </c:pt>
                <c:pt idx="62">
                  <c:v>56.6</c:v>
                </c:pt>
                <c:pt idx="63">
                  <c:v>56.7</c:v>
                </c:pt>
                <c:pt idx="64">
                  <c:v>59.3</c:v>
                </c:pt>
                <c:pt idx="65">
                  <c:v>58.4</c:v>
                </c:pt>
                <c:pt idx="66">
                  <c:v>59.3</c:v>
                </c:pt>
                <c:pt idx="67">
                  <c:v>61</c:v>
                </c:pt>
                <c:pt idx="68">
                  <c:v>62.8</c:v>
                </c:pt>
                <c:pt idx="69">
                  <c:v>63.4</c:v>
                </c:pt>
                <c:pt idx="70">
                  <c:v>64.099999999999994</c:v>
                </c:pt>
                <c:pt idx="71">
                  <c:v>65.900000000000006</c:v>
                </c:pt>
                <c:pt idx="72">
                  <c:v>66.5</c:v>
                </c:pt>
                <c:pt idx="73">
                  <c:v>67.8</c:v>
                </c:pt>
                <c:pt idx="74">
                  <c:v>68.099999999999994</c:v>
                </c:pt>
                <c:pt idx="75">
                  <c:v>65.099999999999994</c:v>
                </c:pt>
                <c:pt idx="76">
                  <c:v>69.7</c:v>
                </c:pt>
                <c:pt idx="77">
                  <c:v>70</c:v>
                </c:pt>
                <c:pt idx="78">
                  <c:v>67.400000000000006</c:v>
                </c:pt>
                <c:pt idx="79">
                  <c:v>72.400000000000006</c:v>
                </c:pt>
                <c:pt idx="80">
                  <c:v>73.900000000000006</c:v>
                </c:pt>
                <c:pt idx="81">
                  <c:v>76</c:v>
                </c:pt>
                <c:pt idx="82">
                  <c:v>75</c:v>
                </c:pt>
                <c:pt idx="83">
                  <c:v>74.900000000000006</c:v>
                </c:pt>
                <c:pt idx="84">
                  <c:v>75.2</c:v>
                </c:pt>
                <c:pt idx="85">
                  <c:v>71.599999999999994</c:v>
                </c:pt>
                <c:pt idx="86">
                  <c:v>73.599999999999994</c:v>
                </c:pt>
                <c:pt idx="87">
                  <c:v>76.2</c:v>
                </c:pt>
                <c:pt idx="88">
                  <c:v>74.2</c:v>
                </c:pt>
                <c:pt idx="89">
                  <c:v>74.8</c:v>
                </c:pt>
                <c:pt idx="90">
                  <c:v>72</c:v>
                </c:pt>
                <c:pt idx="91">
                  <c:v>70.900000000000006</c:v>
                </c:pt>
                <c:pt idx="92">
                  <c:v>75.7</c:v>
                </c:pt>
                <c:pt idx="93">
                  <c:v>70.5</c:v>
                </c:pt>
                <c:pt idx="94">
                  <c:v>71.599999999999994</c:v>
                </c:pt>
                <c:pt idx="95">
                  <c:v>69.900000000000006</c:v>
                </c:pt>
                <c:pt idx="96">
                  <c:v>71.5</c:v>
                </c:pt>
                <c:pt idx="97">
                  <c:v>71.8</c:v>
                </c:pt>
                <c:pt idx="98">
                  <c:v>74.400000000000006</c:v>
                </c:pt>
                <c:pt idx="99">
                  <c:v>74.599999999999994</c:v>
                </c:pt>
                <c:pt idx="100">
                  <c:v>74.099999999999994</c:v>
                </c:pt>
                <c:pt idx="101">
                  <c:v>74.7</c:v>
                </c:pt>
                <c:pt idx="102">
                  <c:v>75.599999999999994</c:v>
                </c:pt>
                <c:pt idx="103">
                  <c:v>76.5</c:v>
                </c:pt>
                <c:pt idx="104">
                  <c:v>74.900000000000006</c:v>
                </c:pt>
                <c:pt idx="105">
                  <c:v>73.2</c:v>
                </c:pt>
                <c:pt idx="106">
                  <c:v>73.5</c:v>
                </c:pt>
                <c:pt idx="107">
                  <c:v>74.7</c:v>
                </c:pt>
                <c:pt idx="108">
                  <c:v>74.5</c:v>
                </c:pt>
                <c:pt idx="109">
                  <c:v>75.099999999999994</c:v>
                </c:pt>
                <c:pt idx="110">
                  <c:v>73.3</c:v>
                </c:pt>
                <c:pt idx="111">
                  <c:v>74.599999999999994</c:v>
                </c:pt>
                <c:pt idx="112">
                  <c:v>73.7</c:v>
                </c:pt>
                <c:pt idx="113">
                  <c:v>74.900000000000006</c:v>
                </c:pt>
                <c:pt idx="114">
                  <c:v>78.900000000000006</c:v>
                </c:pt>
                <c:pt idx="115">
                  <c:v>76.400000000000006</c:v>
                </c:pt>
                <c:pt idx="116">
                  <c:v>76.900000000000006</c:v>
                </c:pt>
                <c:pt idx="117">
                  <c:v>83.6</c:v>
                </c:pt>
                <c:pt idx="118">
                  <c:v>77</c:v>
                </c:pt>
                <c:pt idx="119">
                  <c:v>80.099999999999994</c:v>
                </c:pt>
                <c:pt idx="120">
                  <c:v>74</c:v>
                </c:pt>
                <c:pt idx="121">
                  <c:v>79.400000000000006</c:v>
                </c:pt>
                <c:pt idx="122">
                  <c:v>78.5</c:v>
                </c:pt>
                <c:pt idx="123">
                  <c:v>77</c:v>
                </c:pt>
                <c:pt idx="124">
                  <c:v>79</c:v>
                </c:pt>
                <c:pt idx="125">
                  <c:v>81.3</c:v>
                </c:pt>
                <c:pt idx="126">
                  <c:v>86.4</c:v>
                </c:pt>
                <c:pt idx="127">
                  <c:v>81.099999999999994</c:v>
                </c:pt>
                <c:pt idx="128">
                  <c:v>81</c:v>
                </c:pt>
                <c:pt idx="129">
                  <c:v>82.8</c:v>
                </c:pt>
                <c:pt idx="130">
                  <c:v>84.8</c:v>
                </c:pt>
                <c:pt idx="131">
                  <c:v>87.8</c:v>
                </c:pt>
                <c:pt idx="132">
                  <c:v>82.1</c:v>
                </c:pt>
                <c:pt idx="133">
                  <c:v>83.6</c:v>
                </c:pt>
                <c:pt idx="134">
                  <c:v>85.9</c:v>
                </c:pt>
                <c:pt idx="135">
                  <c:v>86.3</c:v>
                </c:pt>
                <c:pt idx="136">
                  <c:v>86.5</c:v>
                </c:pt>
                <c:pt idx="137">
                  <c:v>86.7</c:v>
                </c:pt>
                <c:pt idx="138">
                  <c:v>87.1</c:v>
                </c:pt>
                <c:pt idx="139">
                  <c:v>89.1</c:v>
                </c:pt>
                <c:pt idx="140">
                  <c:v>89.6</c:v>
                </c:pt>
                <c:pt idx="141">
                  <c:v>94.1</c:v>
                </c:pt>
                <c:pt idx="142">
                  <c:v>87.9</c:v>
                </c:pt>
                <c:pt idx="143">
                  <c:v>88.8</c:v>
                </c:pt>
                <c:pt idx="144">
                  <c:v>89.9</c:v>
                </c:pt>
                <c:pt idx="145">
                  <c:v>89</c:v>
                </c:pt>
                <c:pt idx="146">
                  <c:v>89.4</c:v>
                </c:pt>
                <c:pt idx="147">
                  <c:v>90.7</c:v>
                </c:pt>
                <c:pt idx="148">
                  <c:v>93</c:v>
                </c:pt>
                <c:pt idx="149">
                  <c:v>92.2</c:v>
                </c:pt>
                <c:pt idx="150">
                  <c:v>89.3</c:v>
                </c:pt>
                <c:pt idx="151">
                  <c:v>91.4</c:v>
                </c:pt>
                <c:pt idx="152">
                  <c:v>93.6</c:v>
                </c:pt>
                <c:pt idx="153">
                  <c:v>93.1</c:v>
                </c:pt>
                <c:pt idx="154">
                  <c:v>95.3</c:v>
                </c:pt>
                <c:pt idx="155">
                  <c:v>95.4</c:v>
                </c:pt>
                <c:pt idx="156">
                  <c:v>93.3</c:v>
                </c:pt>
                <c:pt idx="157">
                  <c:v>94.5</c:v>
                </c:pt>
                <c:pt idx="158">
                  <c:v>96.4</c:v>
                </c:pt>
                <c:pt idx="159">
                  <c:v>96.2</c:v>
                </c:pt>
                <c:pt idx="160">
                  <c:v>96.4</c:v>
                </c:pt>
                <c:pt idx="161">
                  <c:v>96.4</c:v>
                </c:pt>
                <c:pt idx="162">
                  <c:v>98.9</c:v>
                </c:pt>
                <c:pt idx="163">
                  <c:v>97.3</c:v>
                </c:pt>
                <c:pt idx="164">
                  <c:v>97.1</c:v>
                </c:pt>
                <c:pt idx="165">
                  <c:v>98.8</c:v>
                </c:pt>
                <c:pt idx="166">
                  <c:v>94</c:v>
                </c:pt>
                <c:pt idx="167">
                  <c:v>97</c:v>
                </c:pt>
                <c:pt idx="168">
                  <c:v>96.1</c:v>
                </c:pt>
                <c:pt idx="169">
                  <c:v>95.9</c:v>
                </c:pt>
                <c:pt idx="170">
                  <c:v>100</c:v>
                </c:pt>
                <c:pt idx="171">
                  <c:v>95.3</c:v>
                </c:pt>
                <c:pt idx="172">
                  <c:v>97.1</c:v>
                </c:pt>
                <c:pt idx="173">
                  <c:v>97.1</c:v>
                </c:pt>
                <c:pt idx="174">
                  <c:v>94.7</c:v>
                </c:pt>
                <c:pt idx="175">
                  <c:v>94.9</c:v>
                </c:pt>
                <c:pt idx="176">
                  <c:v>96.2</c:v>
                </c:pt>
                <c:pt idx="177">
                  <c:v>95.9</c:v>
                </c:pt>
                <c:pt idx="178">
                  <c:v>97.6</c:v>
                </c:pt>
                <c:pt idx="179">
                  <c:v>96</c:v>
                </c:pt>
                <c:pt idx="180">
                  <c:v>96.5</c:v>
                </c:pt>
                <c:pt idx="181">
                  <c:v>96.7</c:v>
                </c:pt>
                <c:pt idx="182">
                  <c:v>99.5</c:v>
                </c:pt>
                <c:pt idx="183">
                  <c:v>101.8</c:v>
                </c:pt>
                <c:pt idx="184">
                  <c:v>99.7</c:v>
                </c:pt>
                <c:pt idx="185">
                  <c:v>101.6</c:v>
                </c:pt>
                <c:pt idx="186">
                  <c:v>99.8</c:v>
                </c:pt>
                <c:pt idx="187">
                  <c:v>101.9</c:v>
                </c:pt>
                <c:pt idx="188">
                  <c:v>101.6</c:v>
                </c:pt>
                <c:pt idx="189">
                  <c:v>95.9</c:v>
                </c:pt>
                <c:pt idx="190">
                  <c:v>103</c:v>
                </c:pt>
                <c:pt idx="191">
                  <c:v>101.9</c:v>
                </c:pt>
                <c:pt idx="192">
                  <c:v>106.7</c:v>
                </c:pt>
                <c:pt idx="193">
                  <c:v>107.1</c:v>
                </c:pt>
                <c:pt idx="194">
                  <c:v>104.4</c:v>
                </c:pt>
                <c:pt idx="195">
                  <c:v>98.4</c:v>
                </c:pt>
                <c:pt idx="196">
                  <c:v>104.2</c:v>
                </c:pt>
                <c:pt idx="197">
                  <c:v>104.8</c:v>
                </c:pt>
                <c:pt idx="198">
                  <c:v>108.3</c:v>
                </c:pt>
                <c:pt idx="199">
                  <c:v>108.6</c:v>
                </c:pt>
                <c:pt idx="200">
                  <c:v>108.7</c:v>
                </c:pt>
                <c:pt idx="201">
                  <c:v>111.7</c:v>
                </c:pt>
                <c:pt idx="202">
                  <c:v>112</c:v>
                </c:pt>
                <c:pt idx="203">
                  <c:v>109.5</c:v>
                </c:pt>
                <c:pt idx="204">
                  <c:v>112.4</c:v>
                </c:pt>
                <c:pt idx="205">
                  <c:v>118.5</c:v>
                </c:pt>
                <c:pt idx="206">
                  <c:v>106.7</c:v>
                </c:pt>
                <c:pt idx="207">
                  <c:v>112.5</c:v>
                </c:pt>
                <c:pt idx="208">
                  <c:v>114.5</c:v>
                </c:pt>
                <c:pt idx="209">
                  <c:v>110.7</c:v>
                </c:pt>
                <c:pt idx="210">
                  <c:v>116.8</c:v>
                </c:pt>
                <c:pt idx="211">
                  <c:v>115.4</c:v>
                </c:pt>
                <c:pt idx="212">
                  <c:v>106.8</c:v>
                </c:pt>
                <c:pt idx="213">
                  <c:v>114.6</c:v>
                </c:pt>
                <c:pt idx="214">
                  <c:v>113.1</c:v>
                </c:pt>
                <c:pt idx="215">
                  <c:v>116.8</c:v>
                </c:pt>
                <c:pt idx="216">
                  <c:v>111</c:v>
                </c:pt>
                <c:pt idx="217">
                  <c:v>112.6</c:v>
                </c:pt>
                <c:pt idx="218">
                  <c:v>110.5</c:v>
                </c:pt>
                <c:pt idx="219">
                  <c:v>117.2</c:v>
                </c:pt>
                <c:pt idx="220">
                  <c:v>113.1</c:v>
                </c:pt>
                <c:pt idx="221">
                  <c:v>111</c:v>
                </c:pt>
                <c:pt idx="222">
                  <c:v>111.3</c:v>
                </c:pt>
                <c:pt idx="223">
                  <c:v>114.9</c:v>
                </c:pt>
                <c:pt idx="224">
                  <c:v>113.5</c:v>
                </c:pt>
                <c:pt idx="225">
                  <c:v>111.1</c:v>
                </c:pt>
                <c:pt idx="226">
                  <c:v>112.1</c:v>
                </c:pt>
                <c:pt idx="227">
                  <c:v>115.9</c:v>
                </c:pt>
                <c:pt idx="228">
                  <c:v>115</c:v>
                </c:pt>
                <c:pt idx="229">
                  <c:v>114.5</c:v>
                </c:pt>
                <c:pt idx="230">
                  <c:v>114.9</c:v>
                </c:pt>
                <c:pt idx="231">
                  <c:v>114.8</c:v>
                </c:pt>
                <c:pt idx="232">
                  <c:v>109.4</c:v>
                </c:pt>
                <c:pt idx="233">
                  <c:v>118.1</c:v>
                </c:pt>
                <c:pt idx="234">
                  <c:v>115.2</c:v>
                </c:pt>
                <c:pt idx="235">
                  <c:v>114.5</c:v>
                </c:pt>
                <c:pt idx="236">
                  <c:v>117.5</c:v>
                </c:pt>
                <c:pt idx="237">
                  <c:v>116.5</c:v>
                </c:pt>
                <c:pt idx="238">
                  <c:v>116.2</c:v>
                </c:pt>
                <c:pt idx="239">
                  <c:v>118.2</c:v>
                </c:pt>
                <c:pt idx="240">
                  <c:v>119.3</c:v>
                </c:pt>
                <c:pt idx="241">
                  <c:v>119.5</c:v>
                </c:pt>
                <c:pt idx="242">
                  <c:v>119.9</c:v>
                </c:pt>
                <c:pt idx="243">
                  <c:v>119.2</c:v>
                </c:pt>
                <c:pt idx="244">
                  <c:v>118.9</c:v>
                </c:pt>
                <c:pt idx="245">
                  <c:v>120.1</c:v>
                </c:pt>
                <c:pt idx="246">
                  <c:v>119</c:v>
                </c:pt>
                <c:pt idx="247">
                  <c:v>119.6</c:v>
                </c:pt>
                <c:pt idx="248">
                  <c:v>120.9</c:v>
                </c:pt>
                <c:pt idx="249">
                  <c:v>123</c:v>
                </c:pt>
                <c:pt idx="250">
                  <c:v>125</c:v>
                </c:pt>
                <c:pt idx="251">
                  <c:v>122.5</c:v>
                </c:pt>
              </c:numCache>
            </c:numRef>
          </c:yVal>
          <c:smooth val="1"/>
        </c:ser>
        <c:axId val="89266432"/>
        <c:axId val="89927680"/>
      </c:scatterChart>
      <c:valAx>
        <c:axId val="89266432"/>
        <c:scaling>
          <c:orientation val="minMax"/>
          <c:max val="42339"/>
          <c:min val="3470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mmm\-yy" sourceLinked="0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28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927680"/>
        <c:crosses val="autoZero"/>
        <c:crossBetween val="midCat"/>
        <c:majorUnit val="100"/>
      </c:valAx>
      <c:valAx>
        <c:axId val="89927680"/>
        <c:scaling>
          <c:orientation val="minMax"/>
          <c:max val="170"/>
          <c:min val="2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266432"/>
        <c:crosses val="autoZero"/>
        <c:crossBetween val="midCat"/>
        <c:majorUnit val="10"/>
        <c:minorUnit val="2"/>
      </c:valAx>
      <c:spPr>
        <a:noFill/>
        <a:ln>
          <a:noFill/>
        </a:ln>
        <a:effectLst/>
      </c:spPr>
    </c:plotArea>
    <c:legend>
      <c:legendPos val="t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357186</xdr:colOff>
      <xdr:row>5</xdr:row>
      <xdr:rowOff>157162</xdr:rowOff>
    </xdr:from>
    <xdr:to>
      <xdr:col>24</xdr:col>
      <xdr:colOff>590549</xdr:colOff>
      <xdr:row>32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6</xdr:row>
      <xdr:rowOff>28575</xdr:rowOff>
    </xdr:from>
    <xdr:to>
      <xdr:col>25</xdr:col>
      <xdr:colOff>452438</xdr:colOff>
      <xdr:row>33</xdr:row>
      <xdr:rowOff>14288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36</xdr:row>
      <xdr:rowOff>76200</xdr:rowOff>
    </xdr:from>
    <xdr:to>
      <xdr:col>15</xdr:col>
      <xdr:colOff>38100</xdr:colOff>
      <xdr:row>57</xdr:row>
      <xdr:rowOff>60960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06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0.01454</cdr:x>
      <cdr:y>0.56352</cdr:y>
    </cdr:from>
    <cdr:to>
      <cdr:x>1</cdr:x>
      <cdr:y>0.62511</cdr:y>
    </cdr:to>
    <cdr:sp macro="" textlink="'Dynamique annuelle'!$B$34">
      <cdr:nvSpPr>
        <cdr:cNvPr id="2" name="Flèche droite 1"/>
        <cdr:cNvSpPr/>
      </cdr:nvSpPr>
      <cdr:spPr>
        <a:xfrm xmlns:a="http://schemas.openxmlformats.org/drawingml/2006/main" rot="20259059">
          <a:off x="166687" y="3420881"/>
          <a:ext cx="9161271" cy="373921"/>
        </a:xfrm>
        <a:prstGeom xmlns:a="http://schemas.openxmlformats.org/drawingml/2006/main" prst="right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fld id="{F9DC8936-5BB8-4C68-9925-EBA78C6EB43E}" type="TxLink">
            <a:rPr lang="en-US" sz="1000" b="0" i="0" u="none" strike="noStrike">
              <a:solidFill>
                <a:srgbClr val="000000"/>
              </a:solidFill>
              <a:latin typeface="Arialri"/>
            </a:rPr>
            <a:pPr algn="ctr"/>
            <a:t>Taux de croissance mensuel moyen = 0,56%  |  Taux de croissance annuel moyen = 6,5%</a:t>
          </a:fld>
          <a:endParaRPr lang="fr-FR"/>
        </a:p>
      </cdr:txBody>
    </cdr:sp>
  </cdr:relSizeAnchor>
  <cdr:relSizeAnchor xmlns:cdr="http://schemas.openxmlformats.org/drawingml/2006/chartDrawing">
    <cdr:from>
      <cdr:x>0.04658</cdr:x>
      <cdr:y>0.07441</cdr:y>
    </cdr:from>
    <cdr:to>
      <cdr:x>0.29071</cdr:x>
      <cdr:y>0.10975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33022" y="451701"/>
          <a:ext cx="2269560" cy="214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fld id="{92771233-9C10-4FAA-8D5C-7748932F6281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Source : traitement des données de l'INSEE</a:t>
          </a:fld>
          <a:endParaRPr lang="fr-FR" sz="800"/>
        </a:p>
      </cdr:txBody>
    </cdr:sp>
  </cdr:relSizeAnchor>
  <cdr:relSizeAnchor xmlns:cdr="http://schemas.openxmlformats.org/drawingml/2006/chartDrawing">
    <cdr:from>
      <cdr:x>0.58527</cdr:x>
      <cdr:y>0.14644</cdr:y>
    </cdr:from>
    <cdr:to>
      <cdr:x>0.90768</cdr:x>
      <cdr:y>0.1855</cdr:y>
    </cdr:to>
    <cdr:sp macro="" textlink="'2010-2013'!$B$13">
      <cdr:nvSpPr>
        <cdr:cNvPr id="4" name="ZoneTexte 3"/>
        <cdr:cNvSpPr txBox="1"/>
      </cdr:nvSpPr>
      <cdr:spPr>
        <a:xfrm xmlns:a="http://schemas.openxmlformats.org/drawingml/2006/main">
          <a:off x="5440925" y="889000"/>
          <a:ext cx="2997200" cy="23706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FDCC9567-4AFF-469E-8F76-CD162808803C}" type="TxLink">
            <a:rPr lang="en-US" sz="1000" b="1" i="0" u="none" strike="noStrike">
              <a:solidFill>
                <a:srgbClr val="000000"/>
              </a:solidFill>
              <a:latin typeface="Arialri"/>
            </a:rPr>
            <a:pPr algn="ctr"/>
            <a:t>Chiffre d'affaire en 2010 = 27 milliards d'euro</a:t>
          </a:fld>
          <a:endParaRPr lang="fr-FR" sz="1100" b="1"/>
        </a:p>
      </cdr:txBody>
    </cdr:sp>
  </cdr:relSizeAnchor>
  <cdr:relSizeAnchor xmlns:cdr="http://schemas.openxmlformats.org/drawingml/2006/chartDrawing">
    <cdr:from>
      <cdr:x>0.73939</cdr:x>
      <cdr:y>0.17729</cdr:y>
    </cdr:from>
    <cdr:to>
      <cdr:x>0.73939</cdr:x>
      <cdr:y>0.3374</cdr:y>
    </cdr:to>
    <cdr:sp macro="" textlink="">
      <cdr:nvSpPr>
        <cdr:cNvPr id="6" name="Connecteur droit avec flèche 5"/>
        <cdr:cNvSpPr/>
      </cdr:nvSpPr>
      <cdr:spPr>
        <a:xfrm xmlns:a="http://schemas.openxmlformats.org/drawingml/2006/main" flipH="1">
          <a:off x="6873710" y="1076227"/>
          <a:ext cx="0" cy="97200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accent6">
              <a:lumMod val="60000"/>
              <a:lumOff val="40000"/>
            </a:schemeClr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0.04166</cdr:x>
      <cdr:y>0.09419</cdr:y>
    </cdr:from>
    <cdr:to>
      <cdr:x>0.28564</cdr:x>
      <cdr:y>0.12946</cdr:y>
    </cdr:to>
    <cdr:sp macro="" textlink="Caractéristiques!$C$2">
      <cdr:nvSpPr>
        <cdr:cNvPr id="2" name="TextBox 1"/>
        <cdr:cNvSpPr txBox="1"/>
      </cdr:nvSpPr>
      <cdr:spPr>
        <a:xfrm xmlns:a="http://schemas.openxmlformats.org/drawingml/2006/main">
          <a:off x="387531" y="573023"/>
          <a:ext cx="2269560" cy="2145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92771233-9C10-4FAA-8D5C-7748932F6281}" type="TxLink">
            <a:rPr lang="en-US" sz="8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Source : traitement des données de l'INSEE</a:t>
          </a:fld>
          <a:endParaRPr lang="fr-FR" sz="800"/>
        </a:p>
      </cdr:txBody>
    </cdr:sp>
  </cdr:relSizeAnchor>
  <cdr:relSizeAnchor xmlns:cdr="http://schemas.openxmlformats.org/drawingml/2006/chartDrawing">
    <cdr:from>
      <cdr:x>0.41633</cdr:x>
      <cdr:y>0.23057</cdr:y>
    </cdr:from>
    <cdr:to>
      <cdr:x>0.48731</cdr:x>
      <cdr:y>0.27202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872844" y="1402721"/>
          <a:ext cx="660229" cy="25217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fr-FR" sz="1100">
              <a:effectLst/>
              <a:latin typeface="+mn-lt"/>
              <a:ea typeface="+mn-ea"/>
              <a:cs typeface="+mn-cs"/>
            </a:rPr>
            <a:t>Janvier</a:t>
          </a:r>
          <a:endParaRPr lang="fr-FR" sz="700"/>
        </a:p>
      </cdr:txBody>
    </cdr:sp>
  </cdr:relSizeAnchor>
  <cdr:relSizeAnchor xmlns:cdr="http://schemas.openxmlformats.org/drawingml/2006/chartDrawing">
    <cdr:from>
      <cdr:x>0.51184</cdr:x>
      <cdr:y>0.78297</cdr:y>
    </cdr:from>
    <cdr:to>
      <cdr:x>0.61675</cdr:x>
      <cdr:y>0.82442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762501" y="4758195"/>
          <a:ext cx="976115" cy="251901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60000"/>
            <a:lumOff val="40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100"/>
            <a:t>Juillet</a:t>
          </a:r>
          <a:r>
            <a:rPr lang="fr-FR" sz="700" baseline="0">
              <a:effectLst/>
              <a:latin typeface="+mn-lt"/>
              <a:ea typeface="+mn-ea"/>
              <a:cs typeface="+mn-cs"/>
            </a:rPr>
            <a:t> </a:t>
          </a:r>
          <a:r>
            <a:rPr lang="fr-FR" sz="1100"/>
            <a:t>- Aout</a:t>
          </a:r>
          <a:endParaRPr lang="fr-FR" sz="700"/>
        </a:p>
      </cdr:txBody>
    </cdr:sp>
  </cdr:relSizeAnchor>
  <cdr:relSizeAnchor xmlns:cdr="http://schemas.openxmlformats.org/drawingml/2006/chartDrawing">
    <cdr:from>
      <cdr:x>0.25973</cdr:x>
      <cdr:y>0.27202</cdr:y>
    </cdr:from>
    <cdr:to>
      <cdr:x>0.45182</cdr:x>
      <cdr:y>0.58808</cdr:y>
    </cdr:to>
    <cdr:cxnSp macro="">
      <cdr:nvCxnSpPr>
        <cdr:cNvPr id="11" name="Straight Arrow Connector 10"/>
        <cdr:cNvCxnSpPr>
          <a:stCxn xmlns:a="http://schemas.openxmlformats.org/drawingml/2006/main" id="8" idx="2"/>
        </cdr:cNvCxnSpPr>
      </cdr:nvCxnSpPr>
      <cdr:spPr>
        <a:xfrm xmlns:a="http://schemas.openxmlformats.org/drawingml/2006/main" flipH="1">
          <a:off x="2416073" y="1654891"/>
          <a:ext cx="1786886" cy="192281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0.34941</cdr:x>
      <cdr:y>0.27202</cdr:y>
    </cdr:from>
    <cdr:to>
      <cdr:x>0.45182</cdr:x>
      <cdr:y>0.47927</cdr:y>
    </cdr:to>
    <cdr:cxnSp macro="">
      <cdr:nvCxnSpPr>
        <cdr:cNvPr id="12" name="Straight Arrow Connector 11"/>
        <cdr:cNvCxnSpPr>
          <a:stCxn xmlns:a="http://schemas.openxmlformats.org/drawingml/2006/main" id="8" idx="2"/>
        </cdr:cNvCxnSpPr>
      </cdr:nvCxnSpPr>
      <cdr:spPr>
        <a:xfrm xmlns:a="http://schemas.openxmlformats.org/drawingml/2006/main" flipH="1">
          <a:off x="3250297" y="1654891"/>
          <a:ext cx="952662" cy="126084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0.43739</cdr:x>
      <cdr:y>0.27202</cdr:y>
    </cdr:from>
    <cdr:to>
      <cdr:x>0.45182</cdr:x>
      <cdr:y>0.43394</cdr:y>
    </cdr:to>
    <cdr:cxnSp macro="">
      <cdr:nvCxnSpPr>
        <cdr:cNvPr id="16" name="Straight Arrow Connector 15"/>
        <cdr:cNvCxnSpPr>
          <a:stCxn xmlns:a="http://schemas.openxmlformats.org/drawingml/2006/main" id="8" idx="2"/>
        </cdr:cNvCxnSpPr>
      </cdr:nvCxnSpPr>
      <cdr:spPr>
        <a:xfrm xmlns:a="http://schemas.openxmlformats.org/drawingml/2006/main" flipH="1">
          <a:off x="4068707" y="1654891"/>
          <a:ext cx="134252" cy="98507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0.48731</cdr:x>
      <cdr:y>0.2513</cdr:y>
    </cdr:from>
    <cdr:to>
      <cdr:x>0.52623</cdr:x>
      <cdr:y>0.34197</cdr:y>
    </cdr:to>
    <cdr:cxnSp macro="">
      <cdr:nvCxnSpPr>
        <cdr:cNvPr id="20" name="Straight Arrow Connector 19"/>
        <cdr:cNvCxnSpPr>
          <a:stCxn xmlns:a="http://schemas.openxmlformats.org/drawingml/2006/main" id="8" idx="3"/>
        </cdr:cNvCxnSpPr>
      </cdr:nvCxnSpPr>
      <cdr:spPr>
        <a:xfrm xmlns:a="http://schemas.openxmlformats.org/drawingml/2006/main">
          <a:off x="4533073" y="1528806"/>
          <a:ext cx="362044" cy="55164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0.48731</cdr:x>
      <cdr:y>0.2513</cdr:y>
    </cdr:from>
    <cdr:to>
      <cdr:x>0.66328</cdr:x>
      <cdr:y>0.31606</cdr:y>
    </cdr:to>
    <cdr:cxnSp macro="">
      <cdr:nvCxnSpPr>
        <cdr:cNvPr id="23" name="Straight Arrow Connector 22"/>
        <cdr:cNvCxnSpPr>
          <a:stCxn xmlns:a="http://schemas.openxmlformats.org/drawingml/2006/main" id="8" idx="3"/>
        </cdr:cNvCxnSpPr>
      </cdr:nvCxnSpPr>
      <cdr:spPr>
        <a:xfrm xmlns:a="http://schemas.openxmlformats.org/drawingml/2006/main">
          <a:off x="4533073" y="1528806"/>
          <a:ext cx="1636915" cy="39401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0.48731</cdr:x>
      <cdr:y>0.2513</cdr:y>
    </cdr:from>
    <cdr:to>
      <cdr:x>0.79734</cdr:x>
      <cdr:y>0.25706</cdr:y>
    </cdr:to>
    <cdr:cxnSp macro="">
      <cdr:nvCxnSpPr>
        <cdr:cNvPr id="27" name="Straight Arrow Connector 26"/>
        <cdr:cNvCxnSpPr>
          <a:stCxn xmlns:a="http://schemas.openxmlformats.org/drawingml/2006/main" id="8" idx="3"/>
        </cdr:cNvCxnSpPr>
      </cdr:nvCxnSpPr>
      <cdr:spPr>
        <a:xfrm xmlns:a="http://schemas.openxmlformats.org/drawingml/2006/main">
          <a:off x="4533073" y="1528806"/>
          <a:ext cx="2883973" cy="3507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0.5643</cdr:x>
      <cdr:y>0.60104</cdr:y>
    </cdr:from>
    <cdr:to>
      <cdr:x>0.71489</cdr:x>
      <cdr:y>0.78297</cdr:y>
    </cdr:to>
    <cdr:cxnSp macro="">
      <cdr:nvCxnSpPr>
        <cdr:cNvPr id="32" name="Straight Arrow Connector 31"/>
        <cdr:cNvCxnSpPr>
          <a:stCxn xmlns:a="http://schemas.openxmlformats.org/drawingml/2006/main" id="9" idx="0"/>
        </cdr:cNvCxnSpPr>
      </cdr:nvCxnSpPr>
      <cdr:spPr>
        <a:xfrm xmlns:a="http://schemas.openxmlformats.org/drawingml/2006/main" flipV="1">
          <a:off x="5250559" y="3652563"/>
          <a:ext cx="1401198" cy="110563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0.5643</cdr:x>
      <cdr:y>0.60751</cdr:y>
    </cdr:from>
    <cdr:to>
      <cdr:x>0.62606</cdr:x>
      <cdr:y>0.78297</cdr:y>
    </cdr:to>
    <cdr:cxnSp macro="">
      <cdr:nvCxnSpPr>
        <cdr:cNvPr id="35" name="Straight Arrow Connector 34"/>
        <cdr:cNvCxnSpPr>
          <a:stCxn xmlns:a="http://schemas.openxmlformats.org/drawingml/2006/main" id="9" idx="0"/>
        </cdr:cNvCxnSpPr>
      </cdr:nvCxnSpPr>
      <cdr:spPr>
        <a:xfrm xmlns:a="http://schemas.openxmlformats.org/drawingml/2006/main" flipV="1">
          <a:off x="5250559" y="3691922"/>
          <a:ext cx="574649" cy="106627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0.53892</cdr:x>
      <cdr:y>0.64767</cdr:y>
    </cdr:from>
    <cdr:to>
      <cdr:x>0.5643</cdr:x>
      <cdr:y>0.78297</cdr:y>
    </cdr:to>
    <cdr:cxnSp macro="">
      <cdr:nvCxnSpPr>
        <cdr:cNvPr id="40" name="Straight Arrow Connector 39"/>
        <cdr:cNvCxnSpPr>
          <a:stCxn xmlns:a="http://schemas.openxmlformats.org/drawingml/2006/main" id="9" idx="0"/>
        </cdr:cNvCxnSpPr>
      </cdr:nvCxnSpPr>
      <cdr:spPr>
        <a:xfrm xmlns:a="http://schemas.openxmlformats.org/drawingml/2006/main" flipH="1" flipV="1">
          <a:off x="5014402" y="3935951"/>
          <a:ext cx="236157" cy="822244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0.49154</cdr:x>
      <cdr:y>0.68782</cdr:y>
    </cdr:from>
    <cdr:to>
      <cdr:x>0.51184</cdr:x>
      <cdr:y>0.8037</cdr:y>
    </cdr:to>
    <cdr:cxnSp macro="">
      <cdr:nvCxnSpPr>
        <cdr:cNvPr id="45" name="Straight Arrow Connector 44"/>
        <cdr:cNvCxnSpPr>
          <a:stCxn xmlns:a="http://schemas.openxmlformats.org/drawingml/2006/main" id="9" idx="1"/>
        </cdr:cNvCxnSpPr>
      </cdr:nvCxnSpPr>
      <cdr:spPr>
        <a:xfrm xmlns:a="http://schemas.openxmlformats.org/drawingml/2006/main" flipH="1" flipV="1">
          <a:off x="4573576" y="4179981"/>
          <a:ext cx="188925" cy="704165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0.43063</cdr:x>
      <cdr:y>0.70078</cdr:y>
    </cdr:from>
    <cdr:to>
      <cdr:x>0.51184</cdr:x>
      <cdr:y>0.8037</cdr:y>
    </cdr:to>
    <cdr:cxnSp macro="">
      <cdr:nvCxnSpPr>
        <cdr:cNvPr id="48" name="Straight Arrow Connector 47"/>
        <cdr:cNvCxnSpPr>
          <a:stCxn xmlns:a="http://schemas.openxmlformats.org/drawingml/2006/main" id="9" idx="1"/>
        </cdr:cNvCxnSpPr>
      </cdr:nvCxnSpPr>
      <cdr:spPr>
        <a:xfrm xmlns:a="http://schemas.openxmlformats.org/drawingml/2006/main" flipH="1" flipV="1">
          <a:off x="4006799" y="4258699"/>
          <a:ext cx="755702" cy="625447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0.38579</cdr:x>
      <cdr:y>0.72539</cdr:y>
    </cdr:from>
    <cdr:to>
      <cdr:x>0.51184</cdr:x>
      <cdr:y>0.8037</cdr:y>
    </cdr:to>
    <cdr:cxnSp macro="">
      <cdr:nvCxnSpPr>
        <cdr:cNvPr id="51" name="Straight Arrow Connector 50"/>
        <cdr:cNvCxnSpPr>
          <a:stCxn xmlns:a="http://schemas.openxmlformats.org/drawingml/2006/main" id="9" idx="1"/>
        </cdr:cNvCxnSpPr>
      </cdr:nvCxnSpPr>
      <cdr:spPr>
        <a:xfrm xmlns:a="http://schemas.openxmlformats.org/drawingml/2006/main" flipH="1" flipV="1">
          <a:off x="3589588" y="4408265"/>
          <a:ext cx="1172913" cy="47588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0.65169</cdr:x>
      <cdr:y>0.86285</cdr:y>
    </cdr:from>
    <cdr:to>
      <cdr:x>0.97389</cdr:x>
      <cdr:y>0.90182</cdr:y>
    </cdr:to>
    <cdr:sp macro="" textlink="">
      <cdr:nvSpPr>
        <cdr:cNvPr id="24" name="ZoneTexte 1"/>
        <cdr:cNvSpPr txBox="1"/>
      </cdr:nvSpPr>
      <cdr:spPr>
        <a:xfrm xmlns:a="http://schemas.openxmlformats.org/drawingml/2006/main">
          <a:off x="6062133" y="5249333"/>
          <a:ext cx="2997200" cy="237067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60000"/>
            <a:lumOff val="40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FDCC9567-4AFF-469E-8F76-CD162808803C}" type="TxLink">
            <a:rPr lang="en-US" sz="1000" b="1" i="0" u="none" strike="noStrike">
              <a:solidFill>
                <a:srgbClr val="000000"/>
              </a:solidFill>
              <a:latin typeface="Arialri"/>
            </a:rPr>
            <a:pPr algn="ctr"/>
            <a:t>Chiffre d'affaire en 2010 = 27 milliards d'euro</a:t>
          </a:fld>
          <a:endParaRPr lang="fr-FR" sz="11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2"/>
  <sheetViews>
    <sheetView showGridLines="0" workbookViewId="0">
      <selection activeCell="C3" sqref="C3"/>
    </sheetView>
  </sheetViews>
  <sheetFormatPr baseColWidth="10" defaultColWidth="8.88671875" defaultRowHeight="13.2"/>
  <cols>
    <col min="1" max="1" width="3.109375" customWidth="1"/>
    <col min="2" max="2" width="17.6640625" bestFit="1" customWidth="1"/>
    <col min="3" max="3" width="26.109375" customWidth="1"/>
    <col min="4" max="4" width="3.5546875" customWidth="1"/>
  </cols>
  <sheetData>
    <row r="1" spans="2:7" ht="9" customHeight="1"/>
    <row r="2" spans="2:7" ht="18.75" customHeight="1">
      <c r="B2" s="23" t="s">
        <v>41</v>
      </c>
      <c r="C2" s="23" t="s">
        <v>42</v>
      </c>
    </row>
    <row r="3" spans="2:7" ht="9" customHeight="1"/>
    <row r="4" spans="2:7">
      <c r="B4" s="38" t="s">
        <v>28</v>
      </c>
      <c r="C4" s="39"/>
    </row>
    <row r="5" spans="2:7" ht="57">
      <c r="B5" s="10" t="s">
        <v>0</v>
      </c>
      <c r="C5" s="11" t="s">
        <v>2</v>
      </c>
    </row>
    <row r="6" spans="2:7">
      <c r="B6" s="12" t="s">
        <v>1</v>
      </c>
      <c r="C6" s="13" t="s">
        <v>3</v>
      </c>
    </row>
    <row r="7" spans="2:7">
      <c r="B7" s="12" t="s">
        <v>6</v>
      </c>
      <c r="C7" s="13" t="s">
        <v>17</v>
      </c>
    </row>
    <row r="8" spans="2:7" ht="22.8">
      <c r="B8" s="12" t="s">
        <v>7</v>
      </c>
      <c r="C8" s="13" t="s">
        <v>18</v>
      </c>
      <c r="F8" s="16" t="s">
        <v>35</v>
      </c>
      <c r="G8">
        <f>Brute!$D$4</f>
        <v>34700</v>
      </c>
    </row>
    <row r="9" spans="2:7">
      <c r="B9" s="12" t="s">
        <v>8</v>
      </c>
      <c r="C9" s="13" t="s">
        <v>19</v>
      </c>
      <c r="F9" s="16" t="s">
        <v>36</v>
      </c>
      <c r="G9">
        <f>Brute!$D$255</f>
        <v>42339</v>
      </c>
    </row>
    <row r="10" spans="2:7" ht="22.8">
      <c r="B10" s="12" t="s">
        <v>9</v>
      </c>
      <c r="C10" s="13" t="s">
        <v>20</v>
      </c>
    </row>
    <row r="11" spans="2:7">
      <c r="B11" s="12" t="s">
        <v>10</v>
      </c>
      <c r="C11" s="13" t="s">
        <v>21</v>
      </c>
      <c r="F11" s="16" t="s">
        <v>37</v>
      </c>
      <c r="G11">
        <f>Brute!$D$9-Brute!$D$4</f>
        <v>151</v>
      </c>
    </row>
    <row r="12" spans="2:7">
      <c r="B12" s="12" t="s">
        <v>11</v>
      </c>
      <c r="C12" s="13" t="s">
        <v>22</v>
      </c>
    </row>
    <row r="13" spans="2:7">
      <c r="B13" s="12" t="s">
        <v>12</v>
      </c>
      <c r="C13" s="13" t="s">
        <v>23</v>
      </c>
    </row>
    <row r="14" spans="2:7">
      <c r="B14" s="12" t="s">
        <v>13</v>
      </c>
      <c r="C14" s="13" t="s">
        <v>24</v>
      </c>
    </row>
    <row r="15" spans="2:7">
      <c r="B15" s="12" t="s">
        <v>14</v>
      </c>
      <c r="C15" s="13" t="s">
        <v>25</v>
      </c>
    </row>
    <row r="16" spans="2:7">
      <c r="B16" s="12" t="s">
        <v>15</v>
      </c>
      <c r="C16" s="13" t="s">
        <v>26</v>
      </c>
    </row>
    <row r="17" spans="2:3">
      <c r="B17" s="14" t="s">
        <v>16</v>
      </c>
      <c r="C17" s="15" t="s">
        <v>27</v>
      </c>
    </row>
    <row r="18" spans="2:3" ht="7.5" customHeight="1"/>
    <row r="19" spans="2:3">
      <c r="B19" s="40" t="s">
        <v>29</v>
      </c>
      <c r="C19" s="41"/>
    </row>
    <row r="20" spans="2:3" ht="68.400000000000006">
      <c r="B20" s="10" t="s">
        <v>0</v>
      </c>
      <c r="C20" s="11" t="s">
        <v>30</v>
      </c>
    </row>
    <row r="21" spans="2:3">
      <c r="B21" s="12" t="s">
        <v>1</v>
      </c>
      <c r="C21" s="13" t="s">
        <v>31</v>
      </c>
    </row>
    <row r="22" spans="2:3">
      <c r="B22" s="12" t="s">
        <v>6</v>
      </c>
      <c r="C22" s="13" t="s">
        <v>17</v>
      </c>
    </row>
    <row r="23" spans="2:3" ht="22.8">
      <c r="B23" s="12" t="s">
        <v>7</v>
      </c>
      <c r="C23" s="13" t="s">
        <v>18</v>
      </c>
    </row>
    <row r="24" spans="2:3" ht="34.200000000000003">
      <c r="B24" s="12" t="s">
        <v>8</v>
      </c>
      <c r="C24" s="13" t="s">
        <v>32</v>
      </c>
    </row>
    <row r="25" spans="2:3" ht="22.8">
      <c r="B25" s="12" t="s">
        <v>9</v>
      </c>
      <c r="C25" s="13" t="s">
        <v>20</v>
      </c>
    </row>
    <row r="26" spans="2:3">
      <c r="B26" s="12" t="s">
        <v>10</v>
      </c>
      <c r="C26" s="13" t="s">
        <v>21</v>
      </c>
    </row>
    <row r="27" spans="2:3">
      <c r="B27" s="12" t="s">
        <v>11</v>
      </c>
      <c r="C27" s="13" t="s">
        <v>22</v>
      </c>
    </row>
    <row r="28" spans="2:3">
      <c r="B28" s="12" t="s">
        <v>12</v>
      </c>
      <c r="C28" s="13" t="s">
        <v>23</v>
      </c>
    </row>
    <row r="29" spans="2:3">
      <c r="B29" s="12" t="s">
        <v>13</v>
      </c>
      <c r="C29" s="13" t="s">
        <v>24</v>
      </c>
    </row>
    <row r="30" spans="2:3">
      <c r="B30" s="12" t="s">
        <v>14</v>
      </c>
      <c r="C30" s="13" t="s">
        <v>25</v>
      </c>
    </row>
    <row r="31" spans="2:3">
      <c r="B31" s="12" t="s">
        <v>15</v>
      </c>
      <c r="C31" s="13" t="s">
        <v>26</v>
      </c>
    </row>
    <row r="32" spans="2:3">
      <c r="B32" s="14" t="s">
        <v>16</v>
      </c>
      <c r="C32" s="15" t="s">
        <v>27</v>
      </c>
    </row>
  </sheetData>
  <mergeCells count="2">
    <mergeCell ref="B4:C4"/>
    <mergeCell ref="B19:C19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55"/>
  <sheetViews>
    <sheetView workbookViewId="0">
      <pane xSplit="3" ySplit="3" topLeftCell="D4" activePane="bottomRight" state="frozen"/>
      <selection pane="topRight"/>
      <selection pane="bottomLeft"/>
      <selection pane="bottomRight" activeCell="I3" sqref="I3"/>
    </sheetView>
  </sheetViews>
  <sheetFormatPr baseColWidth="10" defaultColWidth="8.88671875" defaultRowHeight="13.2"/>
  <cols>
    <col min="1" max="1" width="5" bestFit="1" customWidth="1"/>
    <col min="2" max="2" width="10.44140625" customWidth="1"/>
    <col min="3" max="3" width="9.33203125" customWidth="1"/>
    <col min="4" max="4" width="9.88671875" bestFit="1" customWidth="1"/>
    <col min="5" max="5" width="25.88671875" customWidth="1"/>
    <col min="6" max="6" width="13.109375" customWidth="1"/>
    <col min="7" max="7" width="12.109375" bestFit="1" customWidth="1"/>
  </cols>
  <sheetData>
    <row r="1" spans="1:10" ht="57">
      <c r="B1" s="42" t="s">
        <v>0</v>
      </c>
      <c r="C1" s="43"/>
      <c r="E1" s="4" t="s">
        <v>2</v>
      </c>
      <c r="F1" s="4" t="s">
        <v>39</v>
      </c>
    </row>
    <row r="2" spans="1:10">
      <c r="B2" s="42" t="s">
        <v>1</v>
      </c>
      <c r="C2" s="43"/>
      <c r="E2" s="3" t="s">
        <v>3</v>
      </c>
    </row>
    <row r="3" spans="1:10" ht="12" customHeight="1">
      <c r="A3" s="16" t="s">
        <v>33</v>
      </c>
      <c r="B3" s="2" t="s">
        <v>4</v>
      </c>
      <c r="C3" s="2" t="s">
        <v>5</v>
      </c>
      <c r="D3" s="2" t="s">
        <v>34</v>
      </c>
      <c r="E3" s="17" t="s">
        <v>18</v>
      </c>
      <c r="F3" s="2"/>
      <c r="G3" s="2"/>
      <c r="H3" s="22" t="s">
        <v>40</v>
      </c>
      <c r="I3" s="47">
        <f>((E255/E4)^(1/251))-1</f>
        <v>6.7977737911049108E-3</v>
      </c>
      <c r="J3" s="35" t="s">
        <v>47</v>
      </c>
    </row>
    <row r="4" spans="1:10">
      <c r="A4">
        <v>1</v>
      </c>
      <c r="B4" s="2">
        <v>1995</v>
      </c>
      <c r="C4" s="2">
        <v>1</v>
      </c>
      <c r="D4" s="19">
        <f>DATE(B4,C4,1)</f>
        <v>34700</v>
      </c>
      <c r="E4" s="1">
        <v>29.8</v>
      </c>
    </row>
    <row r="5" spans="1:10">
      <c r="A5">
        <v>2</v>
      </c>
      <c r="B5" s="2">
        <v>1995</v>
      </c>
      <c r="C5" s="2">
        <v>2</v>
      </c>
      <c r="D5" s="19">
        <f t="shared" ref="D5:D68" si="0">DATE(B5,C5,1)</f>
        <v>34731</v>
      </c>
      <c r="E5" s="1">
        <v>38.299999999999997</v>
      </c>
      <c r="F5" s="20"/>
      <c r="G5" s="21"/>
    </row>
    <row r="6" spans="1:10">
      <c r="A6">
        <v>3</v>
      </c>
      <c r="B6" s="2">
        <v>1995</v>
      </c>
      <c r="C6" s="2">
        <v>3</v>
      </c>
      <c r="D6" s="19">
        <f t="shared" si="0"/>
        <v>34759</v>
      </c>
      <c r="E6" s="1">
        <v>44.5</v>
      </c>
      <c r="F6" s="20"/>
      <c r="G6" s="21"/>
    </row>
    <row r="7" spans="1:10">
      <c r="A7">
        <v>4</v>
      </c>
      <c r="B7" s="2">
        <v>1995</v>
      </c>
      <c r="C7" s="2">
        <v>4</v>
      </c>
      <c r="D7" s="19">
        <f t="shared" si="0"/>
        <v>34790</v>
      </c>
      <c r="E7" s="1">
        <v>32.6</v>
      </c>
      <c r="F7" s="20"/>
      <c r="G7" s="21"/>
    </row>
    <row r="8" spans="1:10">
      <c r="A8">
        <v>5</v>
      </c>
      <c r="B8" s="2">
        <v>1995</v>
      </c>
      <c r="C8" s="2">
        <v>5</v>
      </c>
      <c r="D8" s="19">
        <f t="shared" si="0"/>
        <v>34820</v>
      </c>
      <c r="E8" s="1">
        <v>33.200000000000003</v>
      </c>
      <c r="F8" s="20"/>
      <c r="G8" s="21"/>
    </row>
    <row r="9" spans="1:10">
      <c r="A9">
        <v>6</v>
      </c>
      <c r="B9" s="2">
        <v>1995</v>
      </c>
      <c r="C9" s="2">
        <v>6</v>
      </c>
      <c r="D9" s="19">
        <f t="shared" si="0"/>
        <v>34851</v>
      </c>
      <c r="E9" s="1">
        <v>43.6</v>
      </c>
      <c r="F9" s="20"/>
      <c r="G9" s="21"/>
    </row>
    <row r="10" spans="1:10">
      <c r="A10">
        <v>7</v>
      </c>
      <c r="B10" s="2">
        <v>1995</v>
      </c>
      <c r="C10" s="2">
        <v>7</v>
      </c>
      <c r="D10" s="19">
        <f t="shared" si="0"/>
        <v>34881</v>
      </c>
      <c r="E10" s="1">
        <v>29.3</v>
      </c>
      <c r="F10" s="20"/>
      <c r="G10" s="21"/>
    </row>
    <row r="11" spans="1:10">
      <c r="A11">
        <v>8</v>
      </c>
      <c r="B11" s="2">
        <v>1995</v>
      </c>
      <c r="C11" s="2">
        <v>8</v>
      </c>
      <c r="D11" s="19">
        <f t="shared" si="0"/>
        <v>34912</v>
      </c>
      <c r="E11" s="1">
        <v>27</v>
      </c>
      <c r="F11" s="20"/>
      <c r="G11" s="21"/>
    </row>
    <row r="12" spans="1:10">
      <c r="A12">
        <v>9</v>
      </c>
      <c r="B12" s="2">
        <v>1995</v>
      </c>
      <c r="C12" s="2">
        <v>9</v>
      </c>
      <c r="D12" s="19">
        <f t="shared" si="0"/>
        <v>34943</v>
      </c>
      <c r="E12" s="1">
        <v>30.1</v>
      </c>
      <c r="F12" s="20"/>
      <c r="G12" s="21"/>
    </row>
    <row r="13" spans="1:10">
      <c r="A13">
        <v>10</v>
      </c>
      <c r="B13" s="2">
        <v>1995</v>
      </c>
      <c r="C13" s="2">
        <v>10</v>
      </c>
      <c r="D13" s="19">
        <f t="shared" si="0"/>
        <v>34973</v>
      </c>
      <c r="E13" s="1">
        <v>30.6</v>
      </c>
      <c r="F13" s="20"/>
      <c r="G13" s="21"/>
    </row>
    <row r="14" spans="1:10">
      <c r="A14">
        <v>11</v>
      </c>
      <c r="B14" s="2">
        <v>1995</v>
      </c>
      <c r="C14" s="2">
        <v>11</v>
      </c>
      <c r="D14" s="19">
        <f t="shared" si="0"/>
        <v>35004</v>
      </c>
      <c r="E14" s="1">
        <v>26.1</v>
      </c>
      <c r="F14" s="20"/>
      <c r="G14" s="21"/>
    </row>
    <row r="15" spans="1:10">
      <c r="A15">
        <v>12</v>
      </c>
      <c r="B15" s="2">
        <v>1995</v>
      </c>
      <c r="C15" s="2">
        <v>12</v>
      </c>
      <c r="D15" s="19">
        <f t="shared" si="0"/>
        <v>35034</v>
      </c>
      <c r="E15" s="1">
        <v>44.5</v>
      </c>
      <c r="F15" s="20"/>
      <c r="G15" s="21"/>
    </row>
    <row r="16" spans="1:10">
      <c r="A16">
        <v>13</v>
      </c>
      <c r="B16" s="2">
        <v>1996</v>
      </c>
      <c r="C16" s="2">
        <v>1</v>
      </c>
      <c r="D16" s="19">
        <f t="shared" si="0"/>
        <v>35065</v>
      </c>
      <c r="E16" s="1">
        <v>35.799999999999997</v>
      </c>
      <c r="F16" s="20"/>
      <c r="G16" s="21"/>
    </row>
    <row r="17" spans="1:7">
      <c r="A17">
        <v>14</v>
      </c>
      <c r="B17" s="2">
        <v>1996</v>
      </c>
      <c r="C17" s="2">
        <v>2</v>
      </c>
      <c r="D17" s="19">
        <f t="shared" si="0"/>
        <v>35096</v>
      </c>
      <c r="E17" s="1">
        <v>39.1</v>
      </c>
      <c r="F17" s="20"/>
      <c r="G17" s="21"/>
    </row>
    <row r="18" spans="1:7">
      <c r="A18">
        <v>15</v>
      </c>
      <c r="B18" s="2">
        <v>1996</v>
      </c>
      <c r="C18" s="2">
        <v>3</v>
      </c>
      <c r="D18" s="19">
        <f t="shared" si="0"/>
        <v>35125</v>
      </c>
      <c r="E18" s="1">
        <v>43.5</v>
      </c>
      <c r="F18" s="20"/>
      <c r="G18" s="21"/>
    </row>
    <row r="19" spans="1:7">
      <c r="A19">
        <v>16</v>
      </c>
      <c r="B19" s="2">
        <v>1996</v>
      </c>
      <c r="C19" s="2">
        <v>4</v>
      </c>
      <c r="D19" s="19">
        <f t="shared" si="0"/>
        <v>35156</v>
      </c>
      <c r="E19" s="1">
        <v>39.1</v>
      </c>
      <c r="F19" s="20"/>
      <c r="G19" s="21"/>
    </row>
    <row r="20" spans="1:7">
      <c r="A20">
        <v>17</v>
      </c>
      <c r="B20" s="2">
        <v>1996</v>
      </c>
      <c r="C20" s="2">
        <v>5</v>
      </c>
      <c r="D20" s="19">
        <f t="shared" si="0"/>
        <v>35186</v>
      </c>
      <c r="E20" s="1">
        <v>34.5</v>
      </c>
      <c r="F20" s="20"/>
      <c r="G20" s="21"/>
    </row>
    <row r="21" spans="1:7">
      <c r="A21">
        <v>18</v>
      </c>
      <c r="B21" s="2">
        <v>1996</v>
      </c>
      <c r="C21" s="2">
        <v>6</v>
      </c>
      <c r="D21" s="19">
        <f t="shared" si="0"/>
        <v>35217</v>
      </c>
      <c r="E21" s="1">
        <v>43.1</v>
      </c>
      <c r="F21" s="20"/>
      <c r="G21" s="21"/>
    </row>
    <row r="22" spans="1:7">
      <c r="A22">
        <v>19</v>
      </c>
      <c r="B22" s="2">
        <v>1996</v>
      </c>
      <c r="C22" s="2">
        <v>7</v>
      </c>
      <c r="D22" s="19">
        <f t="shared" si="0"/>
        <v>35247</v>
      </c>
      <c r="E22" s="1">
        <v>31.4</v>
      </c>
      <c r="F22" s="20"/>
      <c r="G22" s="21"/>
    </row>
    <row r="23" spans="1:7">
      <c r="A23">
        <v>20</v>
      </c>
      <c r="B23" s="2">
        <v>1996</v>
      </c>
      <c r="C23" s="2">
        <v>8</v>
      </c>
      <c r="D23" s="19">
        <f t="shared" si="0"/>
        <v>35278</v>
      </c>
      <c r="E23" s="1">
        <v>28.1</v>
      </c>
      <c r="F23" s="20"/>
      <c r="G23" s="21"/>
    </row>
    <row r="24" spans="1:7">
      <c r="A24">
        <v>21</v>
      </c>
      <c r="B24" s="2">
        <v>1996</v>
      </c>
      <c r="C24" s="2">
        <v>9</v>
      </c>
      <c r="D24" s="19">
        <f t="shared" si="0"/>
        <v>35309</v>
      </c>
      <c r="E24" s="1">
        <v>31.7</v>
      </c>
      <c r="F24" s="20"/>
      <c r="G24" s="21"/>
    </row>
    <row r="25" spans="1:7">
      <c r="A25">
        <v>22</v>
      </c>
      <c r="B25" s="2">
        <v>1996</v>
      </c>
      <c r="C25" s="2">
        <v>10</v>
      </c>
      <c r="D25" s="19">
        <f t="shared" si="0"/>
        <v>35339</v>
      </c>
      <c r="E25" s="1">
        <v>34.299999999999997</v>
      </c>
      <c r="F25" s="20"/>
      <c r="G25" s="21"/>
    </row>
    <row r="26" spans="1:7">
      <c r="A26">
        <v>23</v>
      </c>
      <c r="B26" s="2">
        <v>1996</v>
      </c>
      <c r="C26" s="2">
        <v>11</v>
      </c>
      <c r="D26" s="19">
        <f t="shared" si="0"/>
        <v>35370</v>
      </c>
      <c r="E26" s="1">
        <v>28.9</v>
      </c>
      <c r="F26" s="20"/>
      <c r="G26" s="21"/>
    </row>
    <row r="27" spans="1:7">
      <c r="A27">
        <v>24</v>
      </c>
      <c r="B27" s="2">
        <v>1996</v>
      </c>
      <c r="C27" s="2">
        <v>12</v>
      </c>
      <c r="D27" s="19">
        <f t="shared" si="0"/>
        <v>35400</v>
      </c>
      <c r="E27" s="1">
        <v>49.5</v>
      </c>
      <c r="F27" s="20"/>
      <c r="G27" s="21"/>
    </row>
    <row r="28" spans="1:7">
      <c r="A28">
        <v>25</v>
      </c>
      <c r="B28" s="2">
        <v>1997</v>
      </c>
      <c r="C28" s="2">
        <v>1</v>
      </c>
      <c r="D28" s="19">
        <f t="shared" si="0"/>
        <v>35431</v>
      </c>
      <c r="E28" s="1">
        <v>36.700000000000003</v>
      </c>
      <c r="F28" s="20"/>
      <c r="G28" s="21"/>
    </row>
    <row r="29" spans="1:7">
      <c r="A29">
        <v>26</v>
      </c>
      <c r="B29" s="2">
        <v>1997</v>
      </c>
      <c r="C29" s="2">
        <v>2</v>
      </c>
      <c r="D29" s="19">
        <f t="shared" si="0"/>
        <v>35462</v>
      </c>
      <c r="E29" s="1">
        <v>36.6</v>
      </c>
      <c r="F29" s="20"/>
      <c r="G29" s="21"/>
    </row>
    <row r="30" spans="1:7">
      <c r="A30">
        <v>27</v>
      </c>
      <c r="B30" s="2">
        <v>1997</v>
      </c>
      <c r="C30" s="2">
        <v>3</v>
      </c>
      <c r="D30" s="19">
        <f t="shared" si="0"/>
        <v>35490</v>
      </c>
      <c r="E30" s="1">
        <v>42.1</v>
      </c>
      <c r="F30" s="20"/>
      <c r="G30" s="21"/>
    </row>
    <row r="31" spans="1:7">
      <c r="A31">
        <v>28</v>
      </c>
      <c r="B31" s="2">
        <v>1997</v>
      </c>
      <c r="C31" s="2">
        <v>4</v>
      </c>
      <c r="D31" s="19">
        <f t="shared" si="0"/>
        <v>35521</v>
      </c>
      <c r="E31" s="1">
        <v>42</v>
      </c>
      <c r="F31" s="20"/>
      <c r="G31" s="21"/>
    </row>
    <row r="32" spans="1:7">
      <c r="A32">
        <v>29</v>
      </c>
      <c r="B32" s="2">
        <v>1997</v>
      </c>
      <c r="C32" s="2">
        <v>5</v>
      </c>
      <c r="D32" s="19">
        <f t="shared" si="0"/>
        <v>35551</v>
      </c>
      <c r="E32" s="1">
        <v>36.700000000000003</v>
      </c>
      <c r="F32" s="20"/>
      <c r="G32" s="21"/>
    </row>
    <row r="33" spans="1:7">
      <c r="A33">
        <v>30</v>
      </c>
      <c r="B33" s="2">
        <v>1997</v>
      </c>
      <c r="C33" s="2">
        <v>6</v>
      </c>
      <c r="D33" s="19">
        <f t="shared" si="0"/>
        <v>35582</v>
      </c>
      <c r="E33" s="1">
        <v>48.5</v>
      </c>
      <c r="F33" s="20"/>
      <c r="G33" s="21"/>
    </row>
    <row r="34" spans="1:7">
      <c r="A34">
        <v>31</v>
      </c>
      <c r="B34" s="2">
        <v>1997</v>
      </c>
      <c r="C34" s="2">
        <v>7</v>
      </c>
      <c r="D34" s="19">
        <f t="shared" si="0"/>
        <v>35612</v>
      </c>
      <c r="E34" s="1">
        <v>33.700000000000003</v>
      </c>
      <c r="F34" s="20"/>
      <c r="G34" s="21"/>
    </row>
    <row r="35" spans="1:7">
      <c r="A35">
        <v>32</v>
      </c>
      <c r="B35" s="2">
        <v>1997</v>
      </c>
      <c r="C35" s="2">
        <v>8</v>
      </c>
      <c r="D35" s="19">
        <f t="shared" si="0"/>
        <v>35643</v>
      </c>
      <c r="E35" s="1">
        <v>31.9</v>
      </c>
      <c r="F35" s="20"/>
      <c r="G35" s="21"/>
    </row>
    <row r="36" spans="1:7">
      <c r="A36">
        <v>33</v>
      </c>
      <c r="B36" s="2">
        <v>1997</v>
      </c>
      <c r="C36" s="2">
        <v>9</v>
      </c>
      <c r="D36" s="19">
        <f t="shared" si="0"/>
        <v>35674</v>
      </c>
      <c r="E36" s="1">
        <v>35</v>
      </c>
      <c r="F36" s="20"/>
      <c r="G36" s="21"/>
    </row>
    <row r="37" spans="1:7">
      <c r="A37">
        <v>34</v>
      </c>
      <c r="B37" s="2">
        <v>1997</v>
      </c>
      <c r="C37" s="2">
        <v>10</v>
      </c>
      <c r="D37" s="19">
        <f t="shared" si="0"/>
        <v>35704</v>
      </c>
      <c r="E37" s="1">
        <v>37.799999999999997</v>
      </c>
      <c r="F37" s="20"/>
      <c r="G37" s="21"/>
    </row>
    <row r="38" spans="1:7">
      <c r="A38">
        <v>35</v>
      </c>
      <c r="B38" s="2">
        <v>1997</v>
      </c>
      <c r="C38" s="2">
        <v>11</v>
      </c>
      <c r="D38" s="19">
        <f t="shared" si="0"/>
        <v>35735</v>
      </c>
      <c r="E38" s="1">
        <v>34.700000000000003</v>
      </c>
      <c r="F38" s="20"/>
      <c r="G38" s="21"/>
    </row>
    <row r="39" spans="1:7">
      <c r="A39">
        <v>36</v>
      </c>
      <c r="B39" s="2">
        <v>1997</v>
      </c>
      <c r="C39" s="2">
        <v>12</v>
      </c>
      <c r="D39" s="19">
        <f t="shared" si="0"/>
        <v>35765</v>
      </c>
      <c r="E39" s="1">
        <v>60</v>
      </c>
      <c r="F39" s="20"/>
      <c r="G39" s="21"/>
    </row>
    <row r="40" spans="1:7">
      <c r="A40">
        <v>37</v>
      </c>
      <c r="B40" s="2">
        <v>1998</v>
      </c>
      <c r="C40" s="2">
        <v>1</v>
      </c>
      <c r="D40" s="19">
        <f t="shared" si="0"/>
        <v>35796</v>
      </c>
      <c r="E40" s="1">
        <v>42.3</v>
      </c>
      <c r="F40" s="20"/>
      <c r="G40" s="21"/>
    </row>
    <row r="41" spans="1:7">
      <c r="A41">
        <v>38</v>
      </c>
      <c r="B41" s="2">
        <v>1998</v>
      </c>
      <c r="C41" s="2">
        <v>2</v>
      </c>
      <c r="D41" s="19">
        <f t="shared" si="0"/>
        <v>35827</v>
      </c>
      <c r="E41" s="1">
        <v>44.5</v>
      </c>
      <c r="F41" s="20"/>
      <c r="G41" s="21"/>
    </row>
    <row r="42" spans="1:7">
      <c r="A42">
        <v>39</v>
      </c>
      <c r="B42" s="2">
        <v>1998</v>
      </c>
      <c r="C42" s="2">
        <v>3</v>
      </c>
      <c r="D42" s="19">
        <f t="shared" si="0"/>
        <v>35855</v>
      </c>
      <c r="E42" s="1">
        <v>53.4</v>
      </c>
      <c r="F42" s="20"/>
      <c r="G42" s="21"/>
    </row>
    <row r="43" spans="1:7">
      <c r="A43">
        <v>40</v>
      </c>
      <c r="B43" s="2">
        <v>1998</v>
      </c>
      <c r="C43" s="2">
        <v>4</v>
      </c>
      <c r="D43" s="19">
        <f t="shared" si="0"/>
        <v>35886</v>
      </c>
      <c r="E43" s="1">
        <v>47.2</v>
      </c>
      <c r="F43" s="20"/>
      <c r="G43" s="21"/>
    </row>
    <row r="44" spans="1:7">
      <c r="A44">
        <v>41</v>
      </c>
      <c r="B44" s="2">
        <v>1998</v>
      </c>
      <c r="C44" s="2">
        <v>5</v>
      </c>
      <c r="D44" s="19">
        <f t="shared" si="0"/>
        <v>35916</v>
      </c>
      <c r="E44" s="1">
        <v>40.700000000000003</v>
      </c>
      <c r="F44" s="20"/>
      <c r="G44" s="21"/>
    </row>
    <row r="45" spans="1:7">
      <c r="A45">
        <v>42</v>
      </c>
      <c r="B45" s="2">
        <v>1998</v>
      </c>
      <c r="C45" s="2">
        <v>6</v>
      </c>
      <c r="D45" s="19">
        <f t="shared" si="0"/>
        <v>35947</v>
      </c>
      <c r="E45" s="1">
        <v>56.1</v>
      </c>
      <c r="F45" s="20"/>
      <c r="G45" s="21"/>
    </row>
    <row r="46" spans="1:7">
      <c r="A46">
        <v>43</v>
      </c>
      <c r="B46" s="2">
        <v>1998</v>
      </c>
      <c r="C46" s="2">
        <v>7</v>
      </c>
      <c r="D46" s="19">
        <f t="shared" si="0"/>
        <v>35977</v>
      </c>
      <c r="E46" s="1">
        <v>41.4</v>
      </c>
      <c r="F46" s="20"/>
      <c r="G46" s="21"/>
    </row>
    <row r="47" spans="1:7">
      <c r="A47">
        <v>44</v>
      </c>
      <c r="B47" s="2">
        <v>1998</v>
      </c>
      <c r="C47" s="2">
        <v>8</v>
      </c>
      <c r="D47" s="19">
        <f t="shared" si="0"/>
        <v>36008</v>
      </c>
      <c r="E47" s="1">
        <v>39.700000000000003</v>
      </c>
      <c r="F47" s="20"/>
      <c r="G47" s="21"/>
    </row>
    <row r="48" spans="1:7">
      <c r="A48">
        <v>45</v>
      </c>
      <c r="B48" s="2">
        <v>1998</v>
      </c>
      <c r="C48" s="2">
        <v>9</v>
      </c>
      <c r="D48" s="19">
        <f t="shared" si="0"/>
        <v>36039</v>
      </c>
      <c r="E48" s="1">
        <v>44</v>
      </c>
      <c r="F48" s="20"/>
      <c r="G48" s="21"/>
    </row>
    <row r="49" spans="1:7">
      <c r="A49">
        <v>46</v>
      </c>
      <c r="B49" s="2">
        <v>1998</v>
      </c>
      <c r="C49" s="2">
        <v>10</v>
      </c>
      <c r="D49" s="19">
        <f t="shared" si="0"/>
        <v>36069</v>
      </c>
      <c r="E49" s="1">
        <v>46.2</v>
      </c>
      <c r="F49" s="20"/>
      <c r="G49" s="21"/>
    </row>
    <row r="50" spans="1:7">
      <c r="A50">
        <v>47</v>
      </c>
      <c r="B50" s="2">
        <v>1998</v>
      </c>
      <c r="C50" s="2">
        <v>11</v>
      </c>
      <c r="D50" s="19">
        <f t="shared" si="0"/>
        <v>36100</v>
      </c>
      <c r="E50" s="1">
        <v>46.4</v>
      </c>
      <c r="F50" s="20"/>
      <c r="G50" s="21"/>
    </row>
    <row r="51" spans="1:7">
      <c r="A51">
        <v>48</v>
      </c>
      <c r="B51" s="2">
        <v>1998</v>
      </c>
      <c r="C51" s="2">
        <v>12</v>
      </c>
      <c r="D51" s="19">
        <f t="shared" si="0"/>
        <v>36130</v>
      </c>
      <c r="E51" s="1">
        <v>73.099999999999994</v>
      </c>
      <c r="F51" s="20"/>
      <c r="G51" s="21"/>
    </row>
    <row r="52" spans="1:7">
      <c r="A52">
        <v>49</v>
      </c>
      <c r="B52" s="2">
        <v>1999</v>
      </c>
      <c r="C52" s="2">
        <v>1</v>
      </c>
      <c r="D52" s="19">
        <f t="shared" si="0"/>
        <v>36161</v>
      </c>
      <c r="E52" s="1">
        <v>49</v>
      </c>
      <c r="F52" s="20"/>
      <c r="G52" s="21"/>
    </row>
    <row r="53" spans="1:7">
      <c r="A53">
        <v>50</v>
      </c>
      <c r="B53" s="2">
        <v>1999</v>
      </c>
      <c r="C53" s="2">
        <v>2</v>
      </c>
      <c r="D53" s="19">
        <f t="shared" si="0"/>
        <v>36192</v>
      </c>
      <c r="E53" s="1">
        <v>55.5</v>
      </c>
      <c r="F53" s="20"/>
      <c r="G53" s="21"/>
    </row>
    <row r="54" spans="1:7">
      <c r="A54">
        <v>51</v>
      </c>
      <c r="B54" s="2">
        <v>1999</v>
      </c>
      <c r="C54" s="2">
        <v>3</v>
      </c>
      <c r="D54" s="19">
        <f t="shared" si="0"/>
        <v>36220</v>
      </c>
      <c r="E54" s="1">
        <v>62.9</v>
      </c>
      <c r="F54" s="20"/>
      <c r="G54" s="21"/>
    </row>
    <row r="55" spans="1:7">
      <c r="A55">
        <v>52</v>
      </c>
      <c r="B55" s="2">
        <v>1999</v>
      </c>
      <c r="C55" s="2">
        <v>4</v>
      </c>
      <c r="D55" s="19">
        <f t="shared" si="0"/>
        <v>36251</v>
      </c>
      <c r="E55" s="1">
        <v>56.4</v>
      </c>
      <c r="F55" s="20"/>
      <c r="G55" s="21"/>
    </row>
    <row r="56" spans="1:7">
      <c r="A56">
        <v>53</v>
      </c>
      <c r="B56" s="2">
        <v>1999</v>
      </c>
      <c r="C56" s="2">
        <v>5</v>
      </c>
      <c r="D56" s="19">
        <f t="shared" si="0"/>
        <v>36281</v>
      </c>
      <c r="E56" s="1">
        <v>47.5</v>
      </c>
      <c r="F56" s="20"/>
      <c r="G56" s="21"/>
    </row>
    <row r="57" spans="1:7">
      <c r="A57">
        <v>54</v>
      </c>
      <c r="B57" s="2">
        <v>1999</v>
      </c>
      <c r="C57" s="2">
        <v>6</v>
      </c>
      <c r="D57" s="19">
        <f t="shared" si="0"/>
        <v>36312</v>
      </c>
      <c r="E57" s="1">
        <v>67.7</v>
      </c>
      <c r="F57" s="20"/>
      <c r="G57" s="21"/>
    </row>
    <row r="58" spans="1:7">
      <c r="A58">
        <v>55</v>
      </c>
      <c r="B58" s="2">
        <v>1999</v>
      </c>
      <c r="C58" s="2">
        <v>7</v>
      </c>
      <c r="D58" s="19">
        <f t="shared" si="0"/>
        <v>36342</v>
      </c>
      <c r="E58" s="1">
        <v>48.1</v>
      </c>
      <c r="F58" s="20"/>
      <c r="G58" s="21"/>
    </row>
    <row r="59" spans="1:7">
      <c r="A59">
        <v>56</v>
      </c>
      <c r="B59" s="2">
        <v>1999</v>
      </c>
      <c r="C59" s="2">
        <v>8</v>
      </c>
      <c r="D59" s="19">
        <f t="shared" si="0"/>
        <v>36373</v>
      </c>
      <c r="E59" s="1">
        <v>47.3</v>
      </c>
      <c r="F59" s="20"/>
      <c r="G59" s="21"/>
    </row>
    <row r="60" spans="1:7">
      <c r="A60">
        <v>57</v>
      </c>
      <c r="B60" s="2">
        <v>1999</v>
      </c>
      <c r="C60" s="2">
        <v>9</v>
      </c>
      <c r="D60" s="19">
        <f t="shared" si="0"/>
        <v>36404</v>
      </c>
      <c r="E60" s="1">
        <v>51.3</v>
      </c>
      <c r="F60" s="20"/>
      <c r="G60" s="21"/>
    </row>
    <row r="61" spans="1:7">
      <c r="A61">
        <v>58</v>
      </c>
      <c r="B61" s="2">
        <v>1999</v>
      </c>
      <c r="C61" s="2">
        <v>10</v>
      </c>
      <c r="D61" s="19">
        <f t="shared" si="0"/>
        <v>36434</v>
      </c>
      <c r="E61" s="1">
        <v>49.8</v>
      </c>
      <c r="F61" s="20"/>
      <c r="G61" s="21"/>
    </row>
    <row r="62" spans="1:7">
      <c r="A62">
        <v>59</v>
      </c>
      <c r="B62" s="2">
        <v>1999</v>
      </c>
      <c r="C62" s="2">
        <v>11</v>
      </c>
      <c r="D62" s="19">
        <f t="shared" si="0"/>
        <v>36465</v>
      </c>
      <c r="E62" s="1">
        <v>52.4</v>
      </c>
      <c r="F62" s="20"/>
      <c r="G62" s="21"/>
    </row>
    <row r="63" spans="1:7">
      <c r="A63">
        <v>60</v>
      </c>
      <c r="B63" s="2">
        <v>1999</v>
      </c>
      <c r="C63" s="2">
        <v>12</v>
      </c>
      <c r="D63" s="19">
        <f t="shared" si="0"/>
        <v>36495</v>
      </c>
      <c r="E63" s="1">
        <v>81.900000000000006</v>
      </c>
      <c r="F63" s="20"/>
      <c r="G63" s="21"/>
    </row>
    <row r="64" spans="1:7">
      <c r="A64">
        <v>61</v>
      </c>
      <c r="B64" s="2">
        <v>2000</v>
      </c>
      <c r="C64" s="2">
        <v>1</v>
      </c>
      <c r="D64" s="19">
        <f t="shared" si="0"/>
        <v>36526</v>
      </c>
      <c r="E64" s="1">
        <v>56.1</v>
      </c>
      <c r="F64" s="20"/>
      <c r="G64" s="21"/>
    </row>
    <row r="65" spans="1:7">
      <c r="A65">
        <v>62</v>
      </c>
      <c r="B65" s="2">
        <v>2000</v>
      </c>
      <c r="C65" s="2">
        <v>2</v>
      </c>
      <c r="D65" s="19">
        <f t="shared" si="0"/>
        <v>36557</v>
      </c>
      <c r="E65" s="1">
        <v>56.4</v>
      </c>
      <c r="F65" s="20"/>
      <c r="G65" s="21"/>
    </row>
    <row r="66" spans="1:7">
      <c r="A66">
        <v>63</v>
      </c>
      <c r="B66" s="2">
        <v>2000</v>
      </c>
      <c r="C66" s="2">
        <v>3</v>
      </c>
      <c r="D66" s="19">
        <f t="shared" si="0"/>
        <v>36586</v>
      </c>
      <c r="E66" s="1">
        <v>64.7</v>
      </c>
      <c r="F66" s="20"/>
      <c r="G66" s="21"/>
    </row>
    <row r="67" spans="1:7">
      <c r="A67">
        <v>64</v>
      </c>
      <c r="B67" s="2">
        <v>2000</v>
      </c>
      <c r="C67" s="2">
        <v>4</v>
      </c>
      <c r="D67" s="19">
        <f t="shared" si="0"/>
        <v>36617</v>
      </c>
      <c r="E67" s="1">
        <v>54.2</v>
      </c>
      <c r="F67" s="20"/>
      <c r="G67" s="21"/>
    </row>
    <row r="68" spans="1:7">
      <c r="A68">
        <v>65</v>
      </c>
      <c r="B68" s="2">
        <v>2000</v>
      </c>
      <c r="C68" s="2">
        <v>5</v>
      </c>
      <c r="D68" s="19">
        <f t="shared" si="0"/>
        <v>36647</v>
      </c>
      <c r="E68" s="1">
        <v>57.2</v>
      </c>
      <c r="F68" s="20"/>
      <c r="G68" s="21"/>
    </row>
    <row r="69" spans="1:7">
      <c r="A69">
        <v>66</v>
      </c>
      <c r="B69" s="2">
        <v>2000</v>
      </c>
      <c r="C69" s="2">
        <v>6</v>
      </c>
      <c r="D69" s="19">
        <f t="shared" ref="D69:D132" si="1">DATE(B69,C69,1)</f>
        <v>36678</v>
      </c>
      <c r="E69" s="1">
        <v>64.599999999999994</v>
      </c>
      <c r="F69" s="20"/>
      <c r="G69" s="21"/>
    </row>
    <row r="70" spans="1:7">
      <c r="A70">
        <v>67</v>
      </c>
      <c r="B70" s="2">
        <v>2000</v>
      </c>
      <c r="C70" s="2">
        <v>7</v>
      </c>
      <c r="D70" s="19">
        <f t="shared" si="1"/>
        <v>36708</v>
      </c>
      <c r="E70" s="1">
        <v>47.7</v>
      </c>
      <c r="F70" s="20"/>
      <c r="G70" s="21"/>
    </row>
    <row r="71" spans="1:7">
      <c r="A71">
        <v>68</v>
      </c>
      <c r="B71" s="2">
        <v>2000</v>
      </c>
      <c r="C71" s="2">
        <v>8</v>
      </c>
      <c r="D71" s="19">
        <f t="shared" si="1"/>
        <v>36739</v>
      </c>
      <c r="E71" s="1">
        <v>50.4</v>
      </c>
      <c r="F71" s="20"/>
      <c r="G71" s="21"/>
    </row>
    <row r="72" spans="1:7">
      <c r="A72">
        <v>69</v>
      </c>
      <c r="B72" s="2">
        <v>2000</v>
      </c>
      <c r="C72" s="2">
        <v>9</v>
      </c>
      <c r="D72" s="19">
        <f t="shared" si="1"/>
        <v>36770</v>
      </c>
      <c r="E72" s="1">
        <v>56.3</v>
      </c>
      <c r="F72" s="20"/>
      <c r="G72" s="21"/>
    </row>
    <row r="73" spans="1:7">
      <c r="A73">
        <v>70</v>
      </c>
      <c r="B73" s="2">
        <v>2000</v>
      </c>
      <c r="C73" s="2">
        <v>10</v>
      </c>
      <c r="D73" s="19">
        <f t="shared" si="1"/>
        <v>36800</v>
      </c>
      <c r="E73" s="1">
        <v>59.5</v>
      </c>
      <c r="F73" s="20"/>
      <c r="G73" s="21"/>
    </row>
    <row r="74" spans="1:7">
      <c r="A74">
        <v>71</v>
      </c>
      <c r="B74" s="2">
        <v>2000</v>
      </c>
      <c r="C74" s="2">
        <v>11</v>
      </c>
      <c r="D74" s="19">
        <f t="shared" si="1"/>
        <v>36831</v>
      </c>
      <c r="E74" s="1">
        <v>61.1</v>
      </c>
      <c r="F74" s="20"/>
      <c r="G74" s="21"/>
    </row>
    <row r="75" spans="1:7">
      <c r="A75">
        <v>72</v>
      </c>
      <c r="B75" s="2">
        <v>2000</v>
      </c>
      <c r="C75" s="2">
        <v>12</v>
      </c>
      <c r="D75" s="19">
        <f t="shared" si="1"/>
        <v>36861</v>
      </c>
      <c r="E75" s="1">
        <v>88.9</v>
      </c>
      <c r="F75" s="20"/>
      <c r="G75" s="21"/>
    </row>
    <row r="76" spans="1:7">
      <c r="A76">
        <v>73</v>
      </c>
      <c r="B76" s="2">
        <v>2001</v>
      </c>
      <c r="C76" s="2">
        <v>1</v>
      </c>
      <c r="D76" s="19">
        <f t="shared" si="1"/>
        <v>36892</v>
      </c>
      <c r="E76" s="1">
        <v>65.7</v>
      </c>
      <c r="F76" s="20"/>
      <c r="G76" s="21"/>
    </row>
    <row r="77" spans="1:7">
      <c r="A77">
        <v>74</v>
      </c>
      <c r="B77" s="2">
        <v>2001</v>
      </c>
      <c r="C77" s="2">
        <v>2</v>
      </c>
      <c r="D77" s="19">
        <f t="shared" si="1"/>
        <v>36923</v>
      </c>
      <c r="E77" s="1">
        <v>66.2</v>
      </c>
      <c r="F77" s="20"/>
      <c r="G77" s="21"/>
    </row>
    <row r="78" spans="1:7">
      <c r="A78">
        <v>75</v>
      </c>
      <c r="B78" s="2">
        <v>2001</v>
      </c>
      <c r="C78" s="2">
        <v>3</v>
      </c>
      <c r="D78" s="19">
        <f t="shared" si="1"/>
        <v>36951</v>
      </c>
      <c r="E78" s="1">
        <v>74.8</v>
      </c>
      <c r="F78" s="20"/>
      <c r="G78" s="21"/>
    </row>
    <row r="79" spans="1:7">
      <c r="A79">
        <v>76</v>
      </c>
      <c r="B79" s="2">
        <v>2001</v>
      </c>
      <c r="C79" s="2">
        <v>4</v>
      </c>
      <c r="D79" s="19">
        <f t="shared" si="1"/>
        <v>36982</v>
      </c>
      <c r="E79" s="1">
        <v>63.7</v>
      </c>
      <c r="F79" s="20"/>
      <c r="G79" s="21"/>
    </row>
    <row r="80" spans="1:7">
      <c r="A80">
        <v>77</v>
      </c>
      <c r="B80" s="2">
        <v>2001</v>
      </c>
      <c r="C80" s="2">
        <v>5</v>
      </c>
      <c r="D80" s="19">
        <f t="shared" si="1"/>
        <v>37012</v>
      </c>
      <c r="E80" s="1">
        <v>64.599999999999994</v>
      </c>
      <c r="F80" s="20"/>
      <c r="G80" s="21"/>
    </row>
    <row r="81" spans="1:7">
      <c r="A81">
        <v>78</v>
      </c>
      <c r="B81" s="2">
        <v>2001</v>
      </c>
      <c r="C81" s="2">
        <v>6</v>
      </c>
      <c r="D81" s="19">
        <f t="shared" si="1"/>
        <v>37043</v>
      </c>
      <c r="E81" s="1">
        <v>76.900000000000006</v>
      </c>
      <c r="F81" s="20"/>
      <c r="G81" s="21"/>
    </row>
    <row r="82" spans="1:7">
      <c r="A82">
        <v>79</v>
      </c>
      <c r="B82" s="2">
        <v>2001</v>
      </c>
      <c r="C82" s="2">
        <v>7</v>
      </c>
      <c r="D82" s="19">
        <f t="shared" si="1"/>
        <v>37073</v>
      </c>
      <c r="E82" s="1">
        <v>57.5</v>
      </c>
      <c r="F82" s="20"/>
      <c r="G82" s="21"/>
    </row>
    <row r="83" spans="1:7">
      <c r="A83">
        <v>80</v>
      </c>
      <c r="B83" s="2">
        <v>2001</v>
      </c>
      <c r="C83" s="2">
        <v>8</v>
      </c>
      <c r="D83" s="19">
        <f t="shared" si="1"/>
        <v>37104</v>
      </c>
      <c r="E83" s="1">
        <v>60.3</v>
      </c>
      <c r="F83" s="20"/>
      <c r="G83" s="21"/>
    </row>
    <row r="84" spans="1:7">
      <c r="A84">
        <v>81</v>
      </c>
      <c r="B84" s="2">
        <v>2001</v>
      </c>
      <c r="C84" s="2">
        <v>9</v>
      </c>
      <c r="D84" s="19">
        <f t="shared" si="1"/>
        <v>37135</v>
      </c>
      <c r="E84" s="1">
        <v>65.8</v>
      </c>
      <c r="F84" s="20"/>
      <c r="G84" s="21"/>
    </row>
    <row r="85" spans="1:7">
      <c r="A85">
        <v>82</v>
      </c>
      <c r="B85" s="2">
        <v>2001</v>
      </c>
      <c r="C85" s="2">
        <v>10</v>
      </c>
      <c r="D85" s="19">
        <f t="shared" si="1"/>
        <v>37165</v>
      </c>
      <c r="E85" s="1">
        <v>74</v>
      </c>
      <c r="F85" s="20"/>
      <c r="G85" s="21"/>
    </row>
    <row r="86" spans="1:7">
      <c r="A86">
        <v>83</v>
      </c>
      <c r="B86" s="2">
        <v>2001</v>
      </c>
      <c r="C86" s="2">
        <v>11</v>
      </c>
      <c r="D86" s="19">
        <f t="shared" si="1"/>
        <v>37196</v>
      </c>
      <c r="E86" s="1">
        <v>71.7</v>
      </c>
      <c r="F86" s="20"/>
      <c r="G86" s="21"/>
    </row>
    <row r="87" spans="1:7">
      <c r="A87">
        <v>84</v>
      </c>
      <c r="B87" s="2">
        <v>2001</v>
      </c>
      <c r="C87" s="2">
        <v>12</v>
      </c>
      <c r="D87" s="19">
        <f t="shared" si="1"/>
        <v>37226</v>
      </c>
      <c r="E87" s="1">
        <v>102.7</v>
      </c>
      <c r="F87" s="20"/>
      <c r="G87" s="21"/>
    </row>
    <row r="88" spans="1:7">
      <c r="A88">
        <v>85</v>
      </c>
      <c r="B88" s="2">
        <v>2002</v>
      </c>
      <c r="C88" s="2">
        <v>1</v>
      </c>
      <c r="D88" s="19">
        <f t="shared" si="1"/>
        <v>37257</v>
      </c>
      <c r="E88" s="1">
        <v>73.099999999999994</v>
      </c>
      <c r="F88" s="20"/>
      <c r="G88" s="21"/>
    </row>
    <row r="89" spans="1:7">
      <c r="A89">
        <v>86</v>
      </c>
      <c r="B89" s="2">
        <v>2002</v>
      </c>
      <c r="C89" s="2">
        <v>2</v>
      </c>
      <c r="D89" s="19">
        <f t="shared" si="1"/>
        <v>37288</v>
      </c>
      <c r="E89" s="1">
        <v>69.099999999999994</v>
      </c>
      <c r="F89" s="20"/>
      <c r="G89" s="21"/>
    </row>
    <row r="90" spans="1:7">
      <c r="A90">
        <v>87</v>
      </c>
      <c r="B90" s="2">
        <v>2002</v>
      </c>
      <c r="C90" s="2">
        <v>3</v>
      </c>
      <c r="D90" s="19">
        <f t="shared" si="1"/>
        <v>37316</v>
      </c>
      <c r="E90" s="1">
        <v>77.5</v>
      </c>
      <c r="F90" s="20"/>
      <c r="G90" s="21"/>
    </row>
    <row r="91" spans="1:7">
      <c r="A91">
        <v>88</v>
      </c>
      <c r="B91" s="2">
        <v>2002</v>
      </c>
      <c r="C91" s="2">
        <v>4</v>
      </c>
      <c r="D91" s="19">
        <f t="shared" si="1"/>
        <v>37347</v>
      </c>
      <c r="E91" s="1">
        <v>76.5</v>
      </c>
      <c r="F91" s="20"/>
      <c r="G91" s="21"/>
    </row>
    <row r="92" spans="1:7">
      <c r="A92">
        <v>89</v>
      </c>
      <c r="B92" s="2">
        <v>2002</v>
      </c>
      <c r="C92" s="2">
        <v>5</v>
      </c>
      <c r="D92" s="19">
        <f t="shared" si="1"/>
        <v>37377</v>
      </c>
      <c r="E92" s="1">
        <v>66</v>
      </c>
      <c r="F92" s="20"/>
      <c r="G92" s="21"/>
    </row>
    <row r="93" spans="1:7">
      <c r="A93">
        <v>90</v>
      </c>
      <c r="B93" s="2">
        <v>2002</v>
      </c>
      <c r="C93" s="2">
        <v>6</v>
      </c>
      <c r="D93" s="19">
        <f t="shared" si="1"/>
        <v>37408</v>
      </c>
      <c r="E93" s="1">
        <v>82.1</v>
      </c>
      <c r="F93" s="20"/>
      <c r="G93" s="21"/>
    </row>
    <row r="94" spans="1:7">
      <c r="A94">
        <v>91</v>
      </c>
      <c r="B94" s="2">
        <v>2002</v>
      </c>
      <c r="C94" s="2">
        <v>7</v>
      </c>
      <c r="D94" s="19">
        <f t="shared" si="1"/>
        <v>37438</v>
      </c>
      <c r="E94" s="1">
        <v>64.2</v>
      </c>
      <c r="F94" s="20"/>
      <c r="G94" s="21"/>
    </row>
    <row r="95" spans="1:7">
      <c r="A95">
        <v>92</v>
      </c>
      <c r="B95" s="2">
        <v>2002</v>
      </c>
      <c r="C95" s="2">
        <v>8</v>
      </c>
      <c r="D95" s="19">
        <f t="shared" si="1"/>
        <v>37469</v>
      </c>
      <c r="E95" s="1">
        <v>57.9</v>
      </c>
      <c r="F95" s="20"/>
      <c r="G95" s="21"/>
    </row>
    <row r="96" spans="1:7">
      <c r="A96">
        <v>93</v>
      </c>
      <c r="B96" s="2">
        <v>2002</v>
      </c>
      <c r="C96" s="2">
        <v>9</v>
      </c>
      <c r="D96" s="19">
        <f t="shared" si="1"/>
        <v>37500</v>
      </c>
      <c r="E96" s="1">
        <v>70.400000000000006</v>
      </c>
      <c r="F96" s="20"/>
      <c r="G96" s="21"/>
    </row>
    <row r="97" spans="1:7">
      <c r="A97">
        <v>94</v>
      </c>
      <c r="B97" s="2">
        <v>2002</v>
      </c>
      <c r="C97" s="2">
        <v>10</v>
      </c>
      <c r="D97" s="19">
        <f t="shared" si="1"/>
        <v>37530</v>
      </c>
      <c r="E97" s="1">
        <v>69.099999999999994</v>
      </c>
      <c r="F97" s="20"/>
      <c r="G97" s="21"/>
    </row>
    <row r="98" spans="1:7">
      <c r="A98">
        <v>95</v>
      </c>
      <c r="B98" s="2">
        <v>2002</v>
      </c>
      <c r="C98" s="2">
        <v>11</v>
      </c>
      <c r="D98" s="19">
        <f t="shared" si="1"/>
        <v>37561</v>
      </c>
      <c r="E98" s="1">
        <v>65</v>
      </c>
      <c r="F98" s="20"/>
      <c r="G98" s="21"/>
    </row>
    <row r="99" spans="1:7">
      <c r="A99">
        <v>96</v>
      </c>
      <c r="B99" s="2">
        <v>2002</v>
      </c>
      <c r="C99" s="2">
        <v>12</v>
      </c>
      <c r="D99" s="19">
        <f t="shared" si="1"/>
        <v>37591</v>
      </c>
      <c r="E99" s="1">
        <v>100.4</v>
      </c>
      <c r="F99" s="20"/>
      <c r="G99" s="21"/>
    </row>
    <row r="100" spans="1:7">
      <c r="A100">
        <v>97</v>
      </c>
      <c r="B100" s="2">
        <v>2003</v>
      </c>
      <c r="C100" s="2">
        <v>1</v>
      </c>
      <c r="D100" s="19">
        <f t="shared" si="1"/>
        <v>37622</v>
      </c>
      <c r="E100" s="1">
        <v>67.8</v>
      </c>
      <c r="F100" s="20"/>
      <c r="G100" s="21"/>
    </row>
    <row r="101" spans="1:7">
      <c r="A101">
        <v>98</v>
      </c>
      <c r="B101" s="2">
        <v>2003</v>
      </c>
      <c r="C101" s="2">
        <v>2</v>
      </c>
      <c r="D101" s="19">
        <f t="shared" si="1"/>
        <v>37653</v>
      </c>
      <c r="E101" s="1">
        <v>68.8</v>
      </c>
      <c r="F101" s="20"/>
      <c r="G101" s="21"/>
    </row>
    <row r="102" spans="1:7">
      <c r="A102">
        <v>99</v>
      </c>
      <c r="B102" s="2">
        <v>2003</v>
      </c>
      <c r="C102" s="2">
        <v>3</v>
      </c>
      <c r="D102" s="19">
        <f t="shared" si="1"/>
        <v>37681</v>
      </c>
      <c r="E102" s="1">
        <v>78.400000000000006</v>
      </c>
      <c r="F102" s="20"/>
      <c r="G102" s="21"/>
    </row>
    <row r="103" spans="1:7">
      <c r="A103">
        <v>100</v>
      </c>
      <c r="B103" s="2">
        <v>2003</v>
      </c>
      <c r="C103" s="2">
        <v>4</v>
      </c>
      <c r="D103" s="19">
        <f t="shared" si="1"/>
        <v>37712</v>
      </c>
      <c r="E103" s="1">
        <v>73.7</v>
      </c>
      <c r="F103" s="20"/>
      <c r="G103" s="21"/>
    </row>
    <row r="104" spans="1:7">
      <c r="A104">
        <v>101</v>
      </c>
      <c r="B104" s="2">
        <v>2003</v>
      </c>
      <c r="C104" s="2">
        <v>5</v>
      </c>
      <c r="D104" s="19">
        <f t="shared" si="1"/>
        <v>37742</v>
      </c>
      <c r="E104" s="1">
        <v>64.5</v>
      </c>
      <c r="F104" s="20"/>
      <c r="G104" s="21"/>
    </row>
    <row r="105" spans="1:7">
      <c r="A105">
        <v>102</v>
      </c>
      <c r="B105" s="2">
        <v>2003</v>
      </c>
      <c r="C105" s="2">
        <v>6</v>
      </c>
      <c r="D105" s="19">
        <f t="shared" si="1"/>
        <v>37773</v>
      </c>
      <c r="E105" s="1">
        <v>81.599999999999994</v>
      </c>
      <c r="F105" s="20"/>
      <c r="G105" s="21"/>
    </row>
    <row r="106" spans="1:7">
      <c r="A106">
        <v>103</v>
      </c>
      <c r="B106" s="2">
        <v>2003</v>
      </c>
      <c r="C106" s="2">
        <v>7</v>
      </c>
      <c r="D106" s="19">
        <f t="shared" si="1"/>
        <v>37803</v>
      </c>
      <c r="E106" s="1">
        <v>66.900000000000006</v>
      </c>
      <c r="F106" s="20"/>
      <c r="G106" s="21"/>
    </row>
    <row r="107" spans="1:7">
      <c r="A107">
        <v>104</v>
      </c>
      <c r="B107" s="2">
        <v>2003</v>
      </c>
      <c r="C107" s="2">
        <v>8</v>
      </c>
      <c r="D107" s="19">
        <f t="shared" si="1"/>
        <v>37834</v>
      </c>
      <c r="E107" s="1">
        <v>61.9</v>
      </c>
      <c r="F107" s="20"/>
      <c r="G107" s="21"/>
    </row>
    <row r="108" spans="1:7">
      <c r="A108">
        <v>105</v>
      </c>
      <c r="B108" s="2">
        <v>2003</v>
      </c>
      <c r="C108" s="2">
        <v>9</v>
      </c>
      <c r="D108" s="19">
        <f t="shared" si="1"/>
        <v>37865</v>
      </c>
      <c r="E108" s="1">
        <v>72.400000000000006</v>
      </c>
      <c r="F108" s="20"/>
      <c r="G108" s="21"/>
    </row>
    <row r="109" spans="1:7">
      <c r="A109">
        <v>106</v>
      </c>
      <c r="B109" s="2">
        <v>2003</v>
      </c>
      <c r="C109" s="2">
        <v>10</v>
      </c>
      <c r="D109" s="19">
        <f t="shared" si="1"/>
        <v>37895</v>
      </c>
      <c r="E109" s="1">
        <v>71.8</v>
      </c>
      <c r="F109" s="20"/>
      <c r="G109" s="21"/>
    </row>
    <row r="110" spans="1:7">
      <c r="A110">
        <v>107</v>
      </c>
      <c r="B110" s="2">
        <v>2003</v>
      </c>
      <c r="C110" s="2">
        <v>11</v>
      </c>
      <c r="D110" s="19">
        <f t="shared" si="1"/>
        <v>37926</v>
      </c>
      <c r="E110" s="1">
        <v>67</v>
      </c>
      <c r="F110" s="20"/>
      <c r="G110" s="21"/>
    </row>
    <row r="111" spans="1:7">
      <c r="A111">
        <v>108</v>
      </c>
      <c r="B111" s="2">
        <v>2003</v>
      </c>
      <c r="C111" s="2">
        <v>12</v>
      </c>
      <c r="D111" s="19">
        <f t="shared" si="1"/>
        <v>37956</v>
      </c>
      <c r="E111" s="1">
        <v>110.8</v>
      </c>
      <c r="F111" s="20"/>
      <c r="G111" s="21"/>
    </row>
    <row r="112" spans="1:7">
      <c r="A112">
        <v>109</v>
      </c>
      <c r="B112" s="2">
        <v>2004</v>
      </c>
      <c r="C112" s="2">
        <v>1</v>
      </c>
      <c r="D112" s="19">
        <f t="shared" si="1"/>
        <v>37987</v>
      </c>
      <c r="E112" s="1">
        <v>66.7</v>
      </c>
      <c r="F112" s="20"/>
      <c r="G112" s="21"/>
    </row>
    <row r="113" spans="1:7">
      <c r="A113">
        <v>110</v>
      </c>
      <c r="B113" s="2">
        <v>2004</v>
      </c>
      <c r="C113" s="2">
        <v>2</v>
      </c>
      <c r="D113" s="19">
        <f t="shared" si="1"/>
        <v>38018</v>
      </c>
      <c r="E113" s="1">
        <v>70.7</v>
      </c>
      <c r="F113" s="20"/>
      <c r="G113" s="21"/>
    </row>
    <row r="114" spans="1:7">
      <c r="A114">
        <v>111</v>
      </c>
      <c r="B114" s="2">
        <v>2004</v>
      </c>
      <c r="C114" s="2">
        <v>3</v>
      </c>
      <c r="D114" s="19">
        <f t="shared" si="1"/>
        <v>38047</v>
      </c>
      <c r="E114" s="1">
        <v>81.099999999999994</v>
      </c>
      <c r="F114" s="20"/>
      <c r="G114" s="21"/>
    </row>
    <row r="115" spans="1:7">
      <c r="A115">
        <v>112</v>
      </c>
      <c r="B115" s="2">
        <v>2004</v>
      </c>
      <c r="C115" s="2">
        <v>4</v>
      </c>
      <c r="D115" s="19">
        <f t="shared" si="1"/>
        <v>38078</v>
      </c>
      <c r="E115" s="1">
        <v>72.7</v>
      </c>
      <c r="F115" s="20"/>
      <c r="G115" s="21"/>
    </row>
    <row r="116" spans="1:7">
      <c r="A116">
        <v>113</v>
      </c>
      <c r="B116" s="2">
        <v>2004</v>
      </c>
      <c r="C116" s="2">
        <v>5</v>
      </c>
      <c r="D116" s="19">
        <f t="shared" si="1"/>
        <v>38108</v>
      </c>
      <c r="E116" s="1">
        <v>64.2</v>
      </c>
      <c r="F116" s="20"/>
      <c r="G116" s="21"/>
    </row>
    <row r="117" spans="1:7">
      <c r="A117">
        <v>114</v>
      </c>
      <c r="B117" s="2">
        <v>2004</v>
      </c>
      <c r="C117" s="2">
        <v>6</v>
      </c>
      <c r="D117" s="19">
        <f t="shared" si="1"/>
        <v>38139</v>
      </c>
      <c r="E117" s="1">
        <v>86</v>
      </c>
      <c r="F117" s="20"/>
      <c r="G117" s="21"/>
    </row>
    <row r="118" spans="1:7">
      <c r="A118">
        <v>115</v>
      </c>
      <c r="B118" s="2">
        <v>2004</v>
      </c>
      <c r="C118" s="2">
        <v>7</v>
      </c>
      <c r="D118" s="19">
        <f t="shared" si="1"/>
        <v>38169</v>
      </c>
      <c r="E118" s="1">
        <v>69.3</v>
      </c>
      <c r="F118" s="20"/>
      <c r="G118" s="21"/>
    </row>
    <row r="119" spans="1:7">
      <c r="A119">
        <v>116</v>
      </c>
      <c r="B119" s="2">
        <v>2004</v>
      </c>
      <c r="C119" s="2">
        <v>8</v>
      </c>
      <c r="D119" s="19">
        <f t="shared" si="1"/>
        <v>38200</v>
      </c>
      <c r="E119" s="1">
        <v>66.5</v>
      </c>
      <c r="F119" s="20"/>
      <c r="G119" s="21"/>
    </row>
    <row r="120" spans="1:7">
      <c r="A120">
        <v>117</v>
      </c>
      <c r="B120" s="2">
        <v>2004</v>
      </c>
      <c r="C120" s="2">
        <v>9</v>
      </c>
      <c r="D120" s="19">
        <f t="shared" si="1"/>
        <v>38231</v>
      </c>
      <c r="E120" s="1">
        <v>74.599999999999994</v>
      </c>
      <c r="F120" s="20"/>
      <c r="G120" s="21"/>
    </row>
    <row r="121" spans="1:7">
      <c r="A121">
        <v>118</v>
      </c>
      <c r="B121" s="2">
        <v>2004</v>
      </c>
      <c r="C121" s="2">
        <v>10</v>
      </c>
      <c r="D121" s="19">
        <f t="shared" si="1"/>
        <v>38261</v>
      </c>
      <c r="E121" s="1">
        <v>78.599999999999994</v>
      </c>
      <c r="F121" s="20"/>
      <c r="G121" s="21"/>
    </row>
    <row r="122" spans="1:7">
      <c r="A122">
        <v>119</v>
      </c>
      <c r="B122" s="2">
        <v>2004</v>
      </c>
      <c r="C122" s="2">
        <v>11</v>
      </c>
      <c r="D122" s="19">
        <f t="shared" si="1"/>
        <v>38292</v>
      </c>
      <c r="E122" s="1">
        <v>72.599999999999994</v>
      </c>
      <c r="F122" s="20"/>
      <c r="G122" s="21"/>
    </row>
    <row r="123" spans="1:7">
      <c r="A123">
        <v>120</v>
      </c>
      <c r="B123" s="2">
        <v>2004</v>
      </c>
      <c r="C123" s="2">
        <v>12</v>
      </c>
      <c r="D123" s="19">
        <f t="shared" si="1"/>
        <v>38322</v>
      </c>
      <c r="E123" s="1">
        <v>122.1</v>
      </c>
      <c r="F123" s="20"/>
      <c r="G123" s="21"/>
    </row>
    <row r="124" spans="1:7">
      <c r="A124">
        <v>121</v>
      </c>
      <c r="B124" s="2">
        <v>2005</v>
      </c>
      <c r="C124" s="2">
        <v>1</v>
      </c>
      <c r="D124" s="19">
        <f t="shared" si="1"/>
        <v>38353</v>
      </c>
      <c r="E124" s="1">
        <v>64.8</v>
      </c>
      <c r="F124" s="20"/>
      <c r="G124" s="21"/>
    </row>
    <row r="125" spans="1:7">
      <c r="A125">
        <v>122</v>
      </c>
      <c r="B125" s="2">
        <v>2005</v>
      </c>
      <c r="C125" s="2">
        <v>2</v>
      </c>
      <c r="D125" s="19">
        <f t="shared" si="1"/>
        <v>38384</v>
      </c>
      <c r="E125" s="1">
        <v>74.3</v>
      </c>
      <c r="F125" s="20"/>
      <c r="G125" s="21"/>
    </row>
    <row r="126" spans="1:7">
      <c r="A126">
        <v>123</v>
      </c>
      <c r="B126" s="2">
        <v>2005</v>
      </c>
      <c r="C126" s="2">
        <v>3</v>
      </c>
      <c r="D126" s="19">
        <f t="shared" si="1"/>
        <v>38412</v>
      </c>
      <c r="E126" s="1">
        <v>84.3</v>
      </c>
      <c r="F126" s="20"/>
      <c r="G126" s="21"/>
    </row>
    <row r="127" spans="1:7">
      <c r="A127">
        <v>124</v>
      </c>
      <c r="B127" s="2">
        <v>2005</v>
      </c>
      <c r="C127" s="2">
        <v>4</v>
      </c>
      <c r="D127" s="19">
        <f t="shared" si="1"/>
        <v>38443</v>
      </c>
      <c r="E127" s="1">
        <v>73.900000000000006</v>
      </c>
      <c r="F127" s="20"/>
      <c r="G127" s="21"/>
    </row>
    <row r="128" spans="1:7">
      <c r="A128">
        <v>125</v>
      </c>
      <c r="B128" s="2">
        <v>2005</v>
      </c>
      <c r="C128" s="2">
        <v>5</v>
      </c>
      <c r="D128" s="19">
        <f t="shared" si="1"/>
        <v>38473</v>
      </c>
      <c r="E128" s="1">
        <v>72.8</v>
      </c>
      <c r="F128" s="20"/>
      <c r="G128" s="21"/>
    </row>
    <row r="129" spans="1:7">
      <c r="A129">
        <v>126</v>
      </c>
      <c r="B129" s="2">
        <v>2005</v>
      </c>
      <c r="C129" s="2">
        <v>6</v>
      </c>
      <c r="D129" s="19">
        <f t="shared" si="1"/>
        <v>38504</v>
      </c>
      <c r="E129" s="1">
        <v>93.2</v>
      </c>
      <c r="F129" s="20"/>
      <c r="G129" s="21"/>
    </row>
    <row r="130" spans="1:7">
      <c r="A130">
        <v>127</v>
      </c>
      <c r="B130" s="2">
        <v>2005</v>
      </c>
      <c r="C130" s="2">
        <v>7</v>
      </c>
      <c r="D130" s="19">
        <f t="shared" si="1"/>
        <v>38534</v>
      </c>
      <c r="E130" s="1">
        <v>73.5</v>
      </c>
      <c r="F130" s="20"/>
      <c r="G130" s="21"/>
    </row>
    <row r="131" spans="1:7">
      <c r="A131">
        <v>128</v>
      </c>
      <c r="B131" s="2">
        <v>2005</v>
      </c>
      <c r="C131" s="2">
        <v>8</v>
      </c>
      <c r="D131" s="19">
        <f t="shared" si="1"/>
        <v>38565</v>
      </c>
      <c r="E131" s="1">
        <v>70.8</v>
      </c>
      <c r="F131" s="20"/>
      <c r="G131" s="21"/>
    </row>
    <row r="132" spans="1:7">
      <c r="A132">
        <v>129</v>
      </c>
      <c r="B132" s="2">
        <v>2005</v>
      </c>
      <c r="C132" s="2">
        <v>9</v>
      </c>
      <c r="D132" s="19">
        <f t="shared" si="1"/>
        <v>38596</v>
      </c>
      <c r="E132" s="1">
        <v>79.7</v>
      </c>
      <c r="F132" s="20"/>
      <c r="G132" s="21"/>
    </row>
    <row r="133" spans="1:7">
      <c r="A133">
        <v>130</v>
      </c>
      <c r="B133" s="2">
        <v>2005</v>
      </c>
      <c r="C133" s="2">
        <v>10</v>
      </c>
      <c r="D133" s="19">
        <f t="shared" ref="D133:D196" si="2">DATE(B133,C133,1)</f>
        <v>38626</v>
      </c>
      <c r="E133" s="1">
        <v>79.2</v>
      </c>
      <c r="F133" s="20"/>
      <c r="G133" s="21"/>
    </row>
    <row r="134" spans="1:7">
      <c r="A134">
        <v>131</v>
      </c>
      <c r="B134" s="2">
        <v>2005</v>
      </c>
      <c r="C134" s="2">
        <v>11</v>
      </c>
      <c r="D134" s="19">
        <f t="shared" si="2"/>
        <v>38657</v>
      </c>
      <c r="E134" s="1">
        <v>80.8</v>
      </c>
      <c r="F134" s="20"/>
      <c r="G134" s="21"/>
    </row>
    <row r="135" spans="1:7">
      <c r="A135">
        <v>132</v>
      </c>
      <c r="B135" s="2">
        <v>2005</v>
      </c>
      <c r="C135" s="2">
        <v>12</v>
      </c>
      <c r="D135" s="19">
        <f t="shared" si="2"/>
        <v>38687</v>
      </c>
      <c r="E135" s="1">
        <v>129.4</v>
      </c>
      <c r="F135" s="20"/>
      <c r="G135" s="21"/>
    </row>
    <row r="136" spans="1:7">
      <c r="A136">
        <v>133</v>
      </c>
      <c r="B136" s="2">
        <v>2006</v>
      </c>
      <c r="C136" s="2">
        <v>1</v>
      </c>
      <c r="D136" s="19">
        <f t="shared" si="2"/>
        <v>38718</v>
      </c>
      <c r="E136" s="1">
        <v>72.3</v>
      </c>
      <c r="F136" s="20"/>
      <c r="G136" s="21"/>
    </row>
    <row r="137" spans="1:7">
      <c r="A137">
        <v>134</v>
      </c>
      <c r="B137" s="2">
        <v>2006</v>
      </c>
      <c r="C137" s="2">
        <v>2</v>
      </c>
      <c r="D137" s="19">
        <f t="shared" si="2"/>
        <v>38749</v>
      </c>
      <c r="E137" s="1">
        <v>77</v>
      </c>
      <c r="F137" s="20"/>
      <c r="G137" s="21"/>
    </row>
    <row r="138" spans="1:7">
      <c r="A138">
        <v>135</v>
      </c>
      <c r="B138" s="2">
        <v>2006</v>
      </c>
      <c r="C138" s="2">
        <v>3</v>
      </c>
      <c r="D138" s="19">
        <f t="shared" si="2"/>
        <v>38777</v>
      </c>
      <c r="E138" s="1">
        <v>95</v>
      </c>
      <c r="F138" s="20"/>
      <c r="G138" s="21"/>
    </row>
    <row r="139" spans="1:7">
      <c r="A139">
        <v>136</v>
      </c>
      <c r="B139" s="2">
        <v>2006</v>
      </c>
      <c r="C139" s="2">
        <v>4</v>
      </c>
      <c r="D139" s="19">
        <f t="shared" si="2"/>
        <v>38808</v>
      </c>
      <c r="E139" s="1">
        <v>78.3</v>
      </c>
      <c r="F139" s="20"/>
      <c r="G139" s="21"/>
    </row>
    <row r="140" spans="1:7">
      <c r="A140">
        <v>137</v>
      </c>
      <c r="B140" s="2">
        <v>2006</v>
      </c>
      <c r="C140" s="2">
        <v>5</v>
      </c>
      <c r="D140" s="19">
        <f t="shared" si="2"/>
        <v>38838</v>
      </c>
      <c r="E140" s="1">
        <v>79.900000000000006</v>
      </c>
      <c r="F140" s="20"/>
      <c r="G140" s="21"/>
    </row>
    <row r="141" spans="1:7">
      <c r="A141">
        <v>138</v>
      </c>
      <c r="B141" s="2">
        <v>2006</v>
      </c>
      <c r="C141" s="2">
        <v>6</v>
      </c>
      <c r="D141" s="19">
        <f t="shared" si="2"/>
        <v>38869</v>
      </c>
      <c r="E141" s="1">
        <v>95.9</v>
      </c>
      <c r="F141" s="20"/>
      <c r="G141" s="21"/>
    </row>
    <row r="142" spans="1:7">
      <c r="A142">
        <v>139</v>
      </c>
      <c r="B142" s="2">
        <v>2006</v>
      </c>
      <c r="C142" s="2">
        <v>7</v>
      </c>
      <c r="D142" s="19">
        <f t="shared" si="2"/>
        <v>38899</v>
      </c>
      <c r="E142" s="1">
        <v>74.7</v>
      </c>
      <c r="F142" s="20"/>
      <c r="G142" s="21"/>
    </row>
    <row r="143" spans="1:7">
      <c r="A143">
        <v>140</v>
      </c>
      <c r="B143" s="2">
        <v>2006</v>
      </c>
      <c r="C143" s="2">
        <v>8</v>
      </c>
      <c r="D143" s="19">
        <f t="shared" si="2"/>
        <v>38930</v>
      </c>
      <c r="E143" s="1">
        <v>78.099999999999994</v>
      </c>
      <c r="F143" s="20"/>
      <c r="G143" s="21"/>
    </row>
    <row r="144" spans="1:7">
      <c r="A144">
        <v>141</v>
      </c>
      <c r="B144" s="2">
        <v>2006</v>
      </c>
      <c r="C144" s="2">
        <v>9</v>
      </c>
      <c r="D144" s="19">
        <f t="shared" si="2"/>
        <v>38961</v>
      </c>
      <c r="E144" s="1">
        <v>86.7</v>
      </c>
      <c r="F144" s="20"/>
      <c r="G144" s="21"/>
    </row>
    <row r="145" spans="1:7">
      <c r="A145">
        <v>142</v>
      </c>
      <c r="B145" s="2">
        <v>2006</v>
      </c>
      <c r="C145" s="2">
        <v>10</v>
      </c>
      <c r="D145" s="19">
        <f t="shared" si="2"/>
        <v>38991</v>
      </c>
      <c r="E145" s="1">
        <v>93.6</v>
      </c>
      <c r="F145" s="20"/>
      <c r="G145" s="21"/>
    </row>
    <row r="146" spans="1:7">
      <c r="A146">
        <v>143</v>
      </c>
      <c r="B146" s="2">
        <v>2006</v>
      </c>
      <c r="C146" s="2">
        <v>11</v>
      </c>
      <c r="D146" s="19">
        <f t="shared" si="2"/>
        <v>39022</v>
      </c>
      <c r="E146" s="1">
        <v>86.6</v>
      </c>
      <c r="F146" s="20"/>
      <c r="G146" s="21"/>
    </row>
    <row r="147" spans="1:7">
      <c r="A147">
        <v>144</v>
      </c>
      <c r="B147" s="2">
        <v>2006</v>
      </c>
      <c r="C147" s="2">
        <v>12</v>
      </c>
      <c r="D147" s="19">
        <f t="shared" si="2"/>
        <v>39052</v>
      </c>
      <c r="E147" s="1">
        <v>120.8</v>
      </c>
      <c r="F147" s="20"/>
      <c r="G147" s="21"/>
    </row>
    <row r="148" spans="1:7">
      <c r="A148">
        <v>145</v>
      </c>
      <c r="B148" s="2">
        <v>2007</v>
      </c>
      <c r="C148" s="2">
        <v>1</v>
      </c>
      <c r="D148" s="19">
        <f t="shared" si="2"/>
        <v>39083</v>
      </c>
      <c r="E148" s="1">
        <v>77.900000000000006</v>
      </c>
      <c r="F148" s="20"/>
      <c r="G148" s="21"/>
    </row>
    <row r="149" spans="1:7">
      <c r="A149">
        <v>146</v>
      </c>
      <c r="B149" s="2">
        <v>2007</v>
      </c>
      <c r="C149" s="2">
        <v>2</v>
      </c>
      <c r="D149" s="19">
        <f t="shared" si="2"/>
        <v>39114</v>
      </c>
      <c r="E149" s="1">
        <v>81.099999999999994</v>
      </c>
      <c r="F149" s="20"/>
      <c r="G149" s="21"/>
    </row>
    <row r="150" spans="1:7">
      <c r="A150">
        <v>147</v>
      </c>
      <c r="B150" s="2">
        <v>2007</v>
      </c>
      <c r="C150" s="2">
        <v>3</v>
      </c>
      <c r="D150" s="19">
        <f t="shared" si="2"/>
        <v>39142</v>
      </c>
      <c r="E150" s="1">
        <v>97.2</v>
      </c>
      <c r="F150" s="20"/>
      <c r="G150" s="21"/>
    </row>
    <row r="151" spans="1:7">
      <c r="A151">
        <v>148</v>
      </c>
      <c r="B151" s="2">
        <v>2007</v>
      </c>
      <c r="C151" s="2">
        <v>4</v>
      </c>
      <c r="D151" s="19">
        <f t="shared" si="2"/>
        <v>39173</v>
      </c>
      <c r="E151" s="1">
        <v>85.1</v>
      </c>
      <c r="F151" s="20"/>
      <c r="G151" s="21"/>
    </row>
    <row r="152" spans="1:7">
      <c r="A152">
        <v>149</v>
      </c>
      <c r="B152" s="2">
        <v>2007</v>
      </c>
      <c r="C152" s="2">
        <v>5</v>
      </c>
      <c r="D152" s="19">
        <f t="shared" si="2"/>
        <v>39203</v>
      </c>
      <c r="E152" s="1">
        <v>85.4</v>
      </c>
      <c r="F152" s="20"/>
      <c r="G152" s="21"/>
    </row>
    <row r="153" spans="1:7">
      <c r="A153">
        <v>150</v>
      </c>
      <c r="B153" s="2">
        <v>2007</v>
      </c>
      <c r="C153" s="2">
        <v>6</v>
      </c>
      <c r="D153" s="19">
        <f t="shared" si="2"/>
        <v>39234</v>
      </c>
      <c r="E153" s="1">
        <v>101.6</v>
      </c>
      <c r="F153" s="20"/>
      <c r="G153" s="21"/>
    </row>
    <row r="154" spans="1:7">
      <c r="A154">
        <v>151</v>
      </c>
      <c r="B154" s="2">
        <v>2007</v>
      </c>
      <c r="C154" s="2">
        <v>7</v>
      </c>
      <c r="D154" s="19">
        <f t="shared" si="2"/>
        <v>39264</v>
      </c>
      <c r="E154" s="1">
        <v>80.5</v>
      </c>
      <c r="F154" s="20"/>
      <c r="G154" s="21"/>
    </row>
    <row r="155" spans="1:7">
      <c r="A155">
        <v>152</v>
      </c>
      <c r="B155" s="2">
        <v>2007</v>
      </c>
      <c r="C155" s="2">
        <v>8</v>
      </c>
      <c r="D155" s="19">
        <f t="shared" si="2"/>
        <v>39295</v>
      </c>
      <c r="E155" s="1">
        <v>80.2</v>
      </c>
      <c r="F155" s="20"/>
      <c r="G155" s="21"/>
    </row>
    <row r="156" spans="1:7">
      <c r="A156">
        <v>153</v>
      </c>
      <c r="B156" s="2">
        <v>2007</v>
      </c>
      <c r="C156" s="2">
        <v>9</v>
      </c>
      <c r="D156" s="19">
        <f t="shared" si="2"/>
        <v>39326</v>
      </c>
      <c r="E156" s="1">
        <v>89.1</v>
      </c>
      <c r="F156" s="20"/>
      <c r="G156" s="21"/>
    </row>
    <row r="157" spans="1:7">
      <c r="A157">
        <v>154</v>
      </c>
      <c r="B157" s="2">
        <v>2007</v>
      </c>
      <c r="C157" s="2">
        <v>10</v>
      </c>
      <c r="D157" s="19">
        <f t="shared" si="2"/>
        <v>39356</v>
      </c>
      <c r="E157" s="1">
        <v>95.2</v>
      </c>
      <c r="F157" s="20"/>
      <c r="G157" s="21"/>
    </row>
    <row r="158" spans="1:7">
      <c r="A158">
        <v>155</v>
      </c>
      <c r="B158" s="2">
        <v>2007</v>
      </c>
      <c r="C158" s="2">
        <v>11</v>
      </c>
      <c r="D158" s="19">
        <f t="shared" si="2"/>
        <v>39387</v>
      </c>
      <c r="E158" s="1">
        <v>93.8</v>
      </c>
      <c r="F158" s="20"/>
      <c r="G158" s="21"/>
    </row>
    <row r="159" spans="1:7">
      <c r="A159">
        <v>156</v>
      </c>
      <c r="B159" s="2">
        <v>2007</v>
      </c>
      <c r="C159" s="2">
        <v>12</v>
      </c>
      <c r="D159" s="19">
        <f t="shared" si="2"/>
        <v>39417</v>
      </c>
      <c r="E159" s="1">
        <v>127.2</v>
      </c>
      <c r="F159" s="20"/>
      <c r="G159" s="21"/>
    </row>
    <row r="160" spans="1:7">
      <c r="A160">
        <v>157</v>
      </c>
      <c r="B160" s="2">
        <v>2008</v>
      </c>
      <c r="C160" s="2">
        <v>1</v>
      </c>
      <c r="D160" s="19">
        <f t="shared" si="2"/>
        <v>39448</v>
      </c>
      <c r="E160" s="1">
        <v>80.8</v>
      </c>
      <c r="F160" s="20"/>
      <c r="G160" s="21"/>
    </row>
    <row r="161" spans="1:7">
      <c r="A161">
        <v>158</v>
      </c>
      <c r="B161" s="2">
        <v>2008</v>
      </c>
      <c r="C161" s="2">
        <v>2</v>
      </c>
      <c r="D161" s="19">
        <f t="shared" si="2"/>
        <v>39479</v>
      </c>
      <c r="E161" s="1">
        <v>87.6</v>
      </c>
      <c r="F161" s="20"/>
      <c r="G161" s="21"/>
    </row>
    <row r="162" spans="1:7">
      <c r="A162">
        <v>159</v>
      </c>
      <c r="B162" s="2">
        <v>2008</v>
      </c>
      <c r="C162" s="2">
        <v>3</v>
      </c>
      <c r="D162" s="19">
        <f t="shared" si="2"/>
        <v>39508</v>
      </c>
      <c r="E162" s="1">
        <v>100.1</v>
      </c>
      <c r="F162" s="20"/>
      <c r="G162" s="21"/>
    </row>
    <row r="163" spans="1:7">
      <c r="A163">
        <v>160</v>
      </c>
      <c r="B163" s="2">
        <v>2008</v>
      </c>
      <c r="C163" s="2">
        <v>4</v>
      </c>
      <c r="D163" s="19">
        <f t="shared" si="2"/>
        <v>39539</v>
      </c>
      <c r="E163" s="1">
        <v>96.4</v>
      </c>
      <c r="F163" s="20"/>
      <c r="G163" s="21"/>
    </row>
    <row r="164" spans="1:7">
      <c r="A164">
        <v>161</v>
      </c>
      <c r="B164" s="2">
        <v>2008</v>
      </c>
      <c r="C164" s="2">
        <v>5</v>
      </c>
      <c r="D164" s="19">
        <f t="shared" si="2"/>
        <v>39569</v>
      </c>
      <c r="E164" s="1">
        <v>89.8</v>
      </c>
      <c r="F164" s="20"/>
      <c r="G164" s="21"/>
    </row>
    <row r="165" spans="1:7">
      <c r="A165">
        <v>162</v>
      </c>
      <c r="B165" s="2">
        <v>2008</v>
      </c>
      <c r="C165" s="2">
        <v>6</v>
      </c>
      <c r="D165" s="19">
        <f t="shared" si="2"/>
        <v>39600</v>
      </c>
      <c r="E165" s="1">
        <v>105.8</v>
      </c>
      <c r="F165" s="20"/>
      <c r="G165" s="21"/>
    </row>
    <row r="166" spans="1:7">
      <c r="A166">
        <v>163</v>
      </c>
      <c r="B166" s="2">
        <v>2008</v>
      </c>
      <c r="C166" s="2">
        <v>7</v>
      </c>
      <c r="D166" s="19">
        <f t="shared" si="2"/>
        <v>39630</v>
      </c>
      <c r="E166" s="1">
        <v>89</v>
      </c>
      <c r="F166" s="20"/>
      <c r="G166" s="21"/>
    </row>
    <row r="167" spans="1:7">
      <c r="A167">
        <v>164</v>
      </c>
      <c r="B167" s="2">
        <v>2008</v>
      </c>
      <c r="C167" s="2">
        <v>8</v>
      </c>
      <c r="D167" s="19">
        <f t="shared" si="2"/>
        <v>39661</v>
      </c>
      <c r="E167" s="1">
        <v>81.2</v>
      </c>
      <c r="F167" s="20"/>
      <c r="G167" s="21"/>
    </row>
    <row r="168" spans="1:7">
      <c r="A168">
        <v>165</v>
      </c>
      <c r="B168" s="2">
        <v>2008</v>
      </c>
      <c r="C168" s="2">
        <v>9</v>
      </c>
      <c r="D168" s="19">
        <f t="shared" si="2"/>
        <v>39692</v>
      </c>
      <c r="E168" s="1">
        <v>98.1</v>
      </c>
      <c r="F168" s="20"/>
      <c r="G168" s="21"/>
    </row>
    <row r="169" spans="1:7">
      <c r="A169">
        <v>166</v>
      </c>
      <c r="B169" s="2">
        <v>2008</v>
      </c>
      <c r="C169" s="2">
        <v>10</v>
      </c>
      <c r="D169" s="19">
        <f t="shared" si="2"/>
        <v>39722</v>
      </c>
      <c r="E169" s="1">
        <v>100.3</v>
      </c>
      <c r="F169" s="20"/>
      <c r="G169" s="21"/>
    </row>
    <row r="170" spans="1:7">
      <c r="A170">
        <v>167</v>
      </c>
      <c r="B170" s="2">
        <v>2008</v>
      </c>
      <c r="C170" s="2">
        <v>11</v>
      </c>
      <c r="D170" s="19">
        <f t="shared" si="2"/>
        <v>39753</v>
      </c>
      <c r="E170" s="1">
        <v>87.5</v>
      </c>
      <c r="F170" s="20"/>
      <c r="G170" s="21"/>
    </row>
    <row r="171" spans="1:7">
      <c r="A171">
        <v>168</v>
      </c>
      <c r="B171" s="2">
        <v>2008</v>
      </c>
      <c r="C171" s="2">
        <v>12</v>
      </c>
      <c r="D171" s="19">
        <f t="shared" si="2"/>
        <v>39783</v>
      </c>
      <c r="E171" s="1">
        <v>132.69999999999999</v>
      </c>
      <c r="F171" s="20"/>
      <c r="G171" s="21"/>
    </row>
    <row r="172" spans="1:7">
      <c r="A172">
        <v>169</v>
      </c>
      <c r="B172" s="2">
        <v>2009</v>
      </c>
      <c r="C172" s="2">
        <v>1</v>
      </c>
      <c r="D172" s="19">
        <f t="shared" si="2"/>
        <v>39814</v>
      </c>
      <c r="E172" s="1">
        <v>81.900000000000006</v>
      </c>
      <c r="F172" s="20"/>
      <c r="G172" s="21"/>
    </row>
    <row r="173" spans="1:7">
      <c r="A173">
        <v>170</v>
      </c>
      <c r="B173" s="2">
        <v>2009</v>
      </c>
      <c r="C173" s="2">
        <v>2</v>
      </c>
      <c r="D173" s="19">
        <f t="shared" si="2"/>
        <v>39845</v>
      </c>
      <c r="E173" s="1">
        <v>89</v>
      </c>
      <c r="F173" s="20"/>
      <c r="G173" s="21"/>
    </row>
    <row r="174" spans="1:7">
      <c r="A174">
        <v>171</v>
      </c>
      <c r="B174" s="2">
        <v>2009</v>
      </c>
      <c r="C174" s="2">
        <v>3</v>
      </c>
      <c r="D174" s="19">
        <f t="shared" si="2"/>
        <v>39873</v>
      </c>
      <c r="E174" s="1">
        <v>110.4</v>
      </c>
      <c r="F174" s="20"/>
      <c r="G174" s="21"/>
    </row>
    <row r="175" spans="1:7">
      <c r="A175">
        <v>172</v>
      </c>
      <c r="B175" s="2">
        <v>2009</v>
      </c>
      <c r="C175" s="2">
        <v>4</v>
      </c>
      <c r="D175" s="19">
        <f t="shared" si="2"/>
        <v>39904</v>
      </c>
      <c r="E175" s="1">
        <v>93.5</v>
      </c>
      <c r="F175" s="20"/>
      <c r="G175" s="21"/>
    </row>
    <row r="176" spans="1:7">
      <c r="A176">
        <v>173</v>
      </c>
      <c r="B176" s="2">
        <v>2009</v>
      </c>
      <c r="C176" s="2">
        <v>5</v>
      </c>
      <c r="D176" s="19">
        <f t="shared" si="2"/>
        <v>39934</v>
      </c>
      <c r="E176" s="1">
        <v>89.6</v>
      </c>
      <c r="F176" s="20"/>
      <c r="G176" s="21"/>
    </row>
    <row r="177" spans="1:7">
      <c r="A177">
        <v>174</v>
      </c>
      <c r="B177" s="2">
        <v>2009</v>
      </c>
      <c r="C177" s="2">
        <v>6</v>
      </c>
      <c r="D177" s="19">
        <f t="shared" si="2"/>
        <v>39965</v>
      </c>
      <c r="E177" s="1">
        <v>105.1</v>
      </c>
      <c r="F177" s="20"/>
      <c r="G177" s="21"/>
    </row>
    <row r="178" spans="1:7">
      <c r="A178">
        <v>175</v>
      </c>
      <c r="B178" s="2">
        <v>2009</v>
      </c>
      <c r="C178" s="2">
        <v>7</v>
      </c>
      <c r="D178" s="19">
        <f t="shared" si="2"/>
        <v>39995</v>
      </c>
      <c r="E178" s="1">
        <v>84.9</v>
      </c>
      <c r="F178" s="20"/>
      <c r="G178" s="21"/>
    </row>
    <row r="179" spans="1:7">
      <c r="A179">
        <v>176</v>
      </c>
      <c r="B179" s="2">
        <v>2009</v>
      </c>
      <c r="C179" s="2">
        <v>8</v>
      </c>
      <c r="D179" s="19">
        <f t="shared" si="2"/>
        <v>40026</v>
      </c>
      <c r="E179" s="1">
        <v>82.2</v>
      </c>
      <c r="F179" s="20"/>
      <c r="G179" s="21"/>
    </row>
    <row r="180" spans="1:7">
      <c r="A180">
        <v>177</v>
      </c>
      <c r="B180" s="2">
        <v>2009</v>
      </c>
      <c r="C180" s="2">
        <v>9</v>
      </c>
      <c r="D180" s="19">
        <f t="shared" si="2"/>
        <v>40057</v>
      </c>
      <c r="E180" s="1">
        <v>96.2</v>
      </c>
      <c r="F180" s="20"/>
      <c r="G180" s="21"/>
    </row>
    <row r="181" spans="1:7">
      <c r="A181">
        <v>178</v>
      </c>
      <c r="B181" s="2">
        <v>2009</v>
      </c>
      <c r="C181" s="2">
        <v>10</v>
      </c>
      <c r="D181" s="19">
        <f t="shared" si="2"/>
        <v>40087</v>
      </c>
      <c r="E181" s="1">
        <v>94.3</v>
      </c>
      <c r="F181" s="20"/>
      <c r="G181" s="21"/>
    </row>
    <row r="182" spans="1:7">
      <c r="A182">
        <v>179</v>
      </c>
      <c r="B182" s="2">
        <v>2009</v>
      </c>
      <c r="C182" s="2">
        <v>11</v>
      </c>
      <c r="D182" s="19">
        <f t="shared" si="2"/>
        <v>40118</v>
      </c>
      <c r="E182" s="1">
        <v>94.3</v>
      </c>
      <c r="F182" s="20"/>
      <c r="G182" s="21"/>
    </row>
    <row r="183" spans="1:7">
      <c r="A183">
        <v>180</v>
      </c>
      <c r="B183" s="2">
        <v>2009</v>
      </c>
      <c r="C183" s="2">
        <v>12</v>
      </c>
      <c r="D183" s="19">
        <f t="shared" si="2"/>
        <v>40148</v>
      </c>
      <c r="E183" s="1">
        <v>128.69999999999999</v>
      </c>
      <c r="F183" s="20"/>
      <c r="G183" s="21"/>
    </row>
    <row r="184" spans="1:7">
      <c r="A184">
        <v>181</v>
      </c>
      <c r="B184" s="2">
        <v>2010</v>
      </c>
      <c r="C184" s="2">
        <v>1</v>
      </c>
      <c r="D184" s="19">
        <f t="shared" si="2"/>
        <v>40179</v>
      </c>
      <c r="E184" s="1">
        <v>81.900000000000006</v>
      </c>
      <c r="F184" s="20"/>
      <c r="G184" s="21"/>
    </row>
    <row r="185" spans="1:7">
      <c r="A185">
        <v>182</v>
      </c>
      <c r="B185" s="2">
        <v>2010</v>
      </c>
      <c r="C185" s="2">
        <v>2</v>
      </c>
      <c r="D185" s="19">
        <f t="shared" si="2"/>
        <v>40210</v>
      </c>
      <c r="E185" s="1">
        <v>92.1</v>
      </c>
      <c r="F185" s="20"/>
      <c r="G185" s="21"/>
    </row>
    <row r="186" spans="1:7">
      <c r="A186">
        <v>183</v>
      </c>
      <c r="B186" s="2">
        <v>2010</v>
      </c>
      <c r="C186" s="2">
        <v>3</v>
      </c>
      <c r="D186" s="19">
        <f t="shared" si="2"/>
        <v>40238</v>
      </c>
      <c r="E186" s="1">
        <v>112.2</v>
      </c>
      <c r="F186" s="20"/>
      <c r="G186" s="21"/>
    </row>
    <row r="187" spans="1:7">
      <c r="A187">
        <v>184</v>
      </c>
      <c r="B187" s="2">
        <v>2010</v>
      </c>
      <c r="C187" s="2">
        <v>4</v>
      </c>
      <c r="D187" s="19">
        <f t="shared" si="2"/>
        <v>40269</v>
      </c>
      <c r="E187" s="1">
        <v>100.9</v>
      </c>
      <c r="F187" s="20"/>
      <c r="G187" s="21"/>
    </row>
    <row r="188" spans="1:7">
      <c r="A188">
        <v>185</v>
      </c>
      <c r="B188" s="2">
        <v>2010</v>
      </c>
      <c r="C188" s="2">
        <v>5</v>
      </c>
      <c r="D188" s="19">
        <f t="shared" si="2"/>
        <v>40299</v>
      </c>
      <c r="E188" s="1">
        <v>94.6</v>
      </c>
      <c r="F188" s="20"/>
      <c r="G188" s="21"/>
    </row>
    <row r="189" spans="1:7">
      <c r="A189">
        <v>186</v>
      </c>
      <c r="B189" s="2">
        <v>2010</v>
      </c>
      <c r="C189" s="2">
        <v>6</v>
      </c>
      <c r="D189" s="19">
        <f t="shared" si="2"/>
        <v>40330</v>
      </c>
      <c r="E189" s="1">
        <v>110.1</v>
      </c>
      <c r="F189" s="20"/>
      <c r="G189" s="21"/>
    </row>
    <row r="190" spans="1:7">
      <c r="A190">
        <v>187</v>
      </c>
      <c r="B190" s="2">
        <v>2010</v>
      </c>
      <c r="C190" s="2">
        <v>7</v>
      </c>
      <c r="D190" s="19">
        <f t="shared" si="2"/>
        <v>40360</v>
      </c>
      <c r="E190" s="1">
        <v>88.3</v>
      </c>
      <c r="F190" s="20"/>
      <c r="G190" s="21"/>
    </row>
    <row r="191" spans="1:7">
      <c r="A191">
        <v>188</v>
      </c>
      <c r="B191" s="2">
        <v>2010</v>
      </c>
      <c r="C191" s="2">
        <v>8</v>
      </c>
      <c r="D191" s="19">
        <f t="shared" si="2"/>
        <v>40391</v>
      </c>
      <c r="E191" s="1">
        <v>92.2</v>
      </c>
      <c r="F191" s="20"/>
      <c r="G191" s="21"/>
    </row>
    <row r="192" spans="1:7">
      <c r="A192">
        <v>189</v>
      </c>
      <c r="B192" s="2">
        <v>2010</v>
      </c>
      <c r="C192" s="2">
        <v>9</v>
      </c>
      <c r="D192" s="19">
        <f t="shared" si="2"/>
        <v>40422</v>
      </c>
      <c r="E192" s="1">
        <v>101.2</v>
      </c>
      <c r="F192" s="20"/>
      <c r="G192" s="21"/>
    </row>
    <row r="193" spans="1:7">
      <c r="A193">
        <v>190</v>
      </c>
      <c r="B193" s="2">
        <v>2010</v>
      </c>
      <c r="C193" s="2">
        <v>10</v>
      </c>
      <c r="D193" s="19">
        <f t="shared" si="2"/>
        <v>40452</v>
      </c>
      <c r="E193" s="1">
        <v>90.6</v>
      </c>
      <c r="F193" s="20"/>
      <c r="G193" s="21"/>
    </row>
    <row r="194" spans="1:7">
      <c r="A194">
        <v>191</v>
      </c>
      <c r="B194" s="2">
        <v>2010</v>
      </c>
      <c r="C194" s="2">
        <v>11</v>
      </c>
      <c r="D194" s="19">
        <f t="shared" si="2"/>
        <v>40483</v>
      </c>
      <c r="E194" s="1">
        <v>98.5</v>
      </c>
      <c r="F194" s="20"/>
      <c r="G194" s="21"/>
    </row>
    <row r="195" spans="1:7">
      <c r="A195">
        <v>192</v>
      </c>
      <c r="B195" s="2">
        <v>2010</v>
      </c>
      <c r="C195" s="2">
        <v>12</v>
      </c>
      <c r="D195" s="19">
        <f t="shared" si="2"/>
        <v>40513</v>
      </c>
      <c r="E195" s="1">
        <v>137.4</v>
      </c>
      <c r="F195" s="20"/>
      <c r="G195" s="21"/>
    </row>
    <row r="196" spans="1:7">
      <c r="A196">
        <v>193</v>
      </c>
      <c r="B196" s="2">
        <v>2011</v>
      </c>
      <c r="C196" s="2">
        <v>1</v>
      </c>
      <c r="D196" s="19">
        <f t="shared" si="2"/>
        <v>40544</v>
      </c>
      <c r="E196" s="1">
        <v>95.2</v>
      </c>
      <c r="F196" s="20"/>
      <c r="G196" s="21"/>
    </row>
    <row r="197" spans="1:7">
      <c r="A197">
        <v>194</v>
      </c>
      <c r="B197" s="2">
        <v>2011</v>
      </c>
      <c r="C197" s="2">
        <v>2</v>
      </c>
      <c r="D197" s="19">
        <f t="shared" ref="D197:D255" si="3">DATE(B197,C197,1)</f>
        <v>40575</v>
      </c>
      <c r="E197" s="1">
        <v>105.1</v>
      </c>
      <c r="F197" s="20"/>
      <c r="G197" s="21"/>
    </row>
    <row r="198" spans="1:7">
      <c r="A198">
        <v>195</v>
      </c>
      <c r="B198" s="2">
        <v>2011</v>
      </c>
      <c r="C198" s="2">
        <v>3</v>
      </c>
      <c r="D198" s="19">
        <f t="shared" si="3"/>
        <v>40603</v>
      </c>
      <c r="E198" s="1">
        <v>116.3</v>
      </c>
      <c r="F198" s="20"/>
      <c r="G198" s="21"/>
    </row>
    <row r="199" spans="1:7">
      <c r="A199">
        <v>196</v>
      </c>
      <c r="B199" s="2">
        <v>2011</v>
      </c>
      <c r="C199" s="2">
        <v>4</v>
      </c>
      <c r="D199" s="19">
        <f t="shared" si="3"/>
        <v>40634</v>
      </c>
      <c r="E199" s="1">
        <v>95.1</v>
      </c>
      <c r="F199" s="20"/>
      <c r="G199" s="21"/>
    </row>
    <row r="200" spans="1:7">
      <c r="A200">
        <v>197</v>
      </c>
      <c r="B200" s="2">
        <v>2011</v>
      </c>
      <c r="C200" s="2">
        <v>5</v>
      </c>
      <c r="D200" s="19">
        <f t="shared" si="3"/>
        <v>40664</v>
      </c>
      <c r="E200" s="1">
        <v>109</v>
      </c>
      <c r="F200" s="20"/>
      <c r="G200" s="21"/>
    </row>
    <row r="201" spans="1:7">
      <c r="A201">
        <v>198</v>
      </c>
      <c r="B201" s="2">
        <v>2011</v>
      </c>
      <c r="C201" s="2">
        <v>6</v>
      </c>
      <c r="D201" s="19">
        <f t="shared" si="3"/>
        <v>40695</v>
      </c>
      <c r="E201" s="1">
        <v>104</v>
      </c>
      <c r="F201" s="20"/>
      <c r="G201" s="21"/>
    </row>
    <row r="202" spans="1:7">
      <c r="A202">
        <v>199</v>
      </c>
      <c r="B202" s="2">
        <v>2011</v>
      </c>
      <c r="C202" s="2">
        <v>7</v>
      </c>
      <c r="D202" s="19">
        <f t="shared" si="3"/>
        <v>40725</v>
      </c>
      <c r="E202" s="1">
        <v>92.8</v>
      </c>
      <c r="F202" s="20"/>
      <c r="G202" s="21"/>
    </row>
    <row r="203" spans="1:7">
      <c r="A203">
        <v>200</v>
      </c>
      <c r="B203" s="2">
        <v>2011</v>
      </c>
      <c r="C203" s="2">
        <v>8</v>
      </c>
      <c r="D203" s="19">
        <f t="shared" si="3"/>
        <v>40756</v>
      </c>
      <c r="E203" s="1">
        <v>98.9</v>
      </c>
      <c r="F203" s="20"/>
      <c r="G203" s="21"/>
    </row>
    <row r="204" spans="1:7">
      <c r="A204">
        <v>201</v>
      </c>
      <c r="B204" s="2">
        <v>2011</v>
      </c>
      <c r="C204" s="2">
        <v>9</v>
      </c>
      <c r="D204" s="19">
        <f t="shared" si="3"/>
        <v>40787</v>
      </c>
      <c r="E204" s="1">
        <v>108.4</v>
      </c>
      <c r="F204" s="20"/>
      <c r="G204" s="21"/>
    </row>
    <row r="205" spans="1:7">
      <c r="A205">
        <v>202</v>
      </c>
      <c r="B205" s="2">
        <v>2011</v>
      </c>
      <c r="C205" s="2">
        <v>10</v>
      </c>
      <c r="D205" s="19">
        <f t="shared" si="3"/>
        <v>40817</v>
      </c>
      <c r="E205" s="1">
        <v>104.6</v>
      </c>
      <c r="F205" s="20"/>
      <c r="G205" s="21"/>
    </row>
    <row r="206" spans="1:7">
      <c r="A206">
        <v>203</v>
      </c>
      <c r="B206" s="2">
        <v>2011</v>
      </c>
      <c r="C206" s="2">
        <v>11</v>
      </c>
      <c r="D206" s="19">
        <f t="shared" si="3"/>
        <v>40848</v>
      </c>
      <c r="E206" s="1">
        <v>106.4</v>
      </c>
      <c r="F206" s="20"/>
      <c r="G206" s="21"/>
    </row>
    <row r="207" spans="1:7">
      <c r="A207">
        <v>204</v>
      </c>
      <c r="B207" s="2">
        <v>2011</v>
      </c>
      <c r="C207" s="2">
        <v>12</v>
      </c>
      <c r="D207" s="19">
        <f t="shared" si="3"/>
        <v>40878</v>
      </c>
      <c r="E207" s="1">
        <v>144.5</v>
      </c>
      <c r="F207" s="20"/>
      <c r="G207" s="21"/>
    </row>
    <row r="208" spans="1:7">
      <c r="A208">
        <v>205</v>
      </c>
      <c r="B208" s="2">
        <v>2012</v>
      </c>
      <c r="C208" s="2">
        <v>1</v>
      </c>
      <c r="D208" s="19">
        <f t="shared" si="3"/>
        <v>40909</v>
      </c>
      <c r="E208" s="1">
        <v>104.4</v>
      </c>
      <c r="F208" s="20"/>
      <c r="G208" s="21"/>
    </row>
    <row r="209" spans="1:7">
      <c r="A209">
        <v>206</v>
      </c>
      <c r="B209" s="2">
        <v>2012</v>
      </c>
      <c r="C209" s="2">
        <v>2</v>
      </c>
      <c r="D209" s="19">
        <f t="shared" si="3"/>
        <v>40940</v>
      </c>
      <c r="E209" s="1">
        <v>120.6</v>
      </c>
      <c r="F209" s="20"/>
      <c r="G209" s="21"/>
    </row>
    <row r="210" spans="1:7">
      <c r="A210">
        <v>207</v>
      </c>
      <c r="B210" s="2">
        <v>2012</v>
      </c>
      <c r="C210" s="2">
        <v>3</v>
      </c>
      <c r="D210" s="19">
        <f t="shared" si="3"/>
        <v>40969</v>
      </c>
      <c r="E210" s="1">
        <v>114.2</v>
      </c>
      <c r="F210" s="20"/>
      <c r="G210" s="21"/>
    </row>
    <row r="211" spans="1:7">
      <c r="A211">
        <v>208</v>
      </c>
      <c r="B211" s="2">
        <v>2012</v>
      </c>
      <c r="C211" s="2">
        <v>4</v>
      </c>
      <c r="D211" s="19">
        <f t="shared" si="3"/>
        <v>41000</v>
      </c>
      <c r="E211" s="1">
        <v>110</v>
      </c>
      <c r="F211" s="20"/>
      <c r="G211" s="21"/>
    </row>
    <row r="212" spans="1:7">
      <c r="A212">
        <v>209</v>
      </c>
      <c r="B212" s="2">
        <v>2012</v>
      </c>
      <c r="C212" s="2">
        <v>5</v>
      </c>
      <c r="D212" s="19">
        <f t="shared" si="3"/>
        <v>41030</v>
      </c>
      <c r="E212" s="1">
        <v>109.6</v>
      </c>
      <c r="F212" s="20"/>
      <c r="G212" s="21"/>
    </row>
    <row r="213" spans="1:7">
      <c r="A213">
        <v>210</v>
      </c>
      <c r="B213" s="2">
        <v>2012</v>
      </c>
      <c r="C213" s="2">
        <v>6</v>
      </c>
      <c r="D213" s="19">
        <f t="shared" si="3"/>
        <v>41061</v>
      </c>
      <c r="E213" s="1">
        <v>111.2</v>
      </c>
      <c r="F213" s="20"/>
      <c r="G213" s="21"/>
    </row>
    <row r="214" spans="1:7">
      <c r="A214">
        <v>211</v>
      </c>
      <c r="B214" s="2">
        <v>2012</v>
      </c>
      <c r="C214" s="2">
        <v>7</v>
      </c>
      <c r="D214" s="19">
        <f t="shared" si="3"/>
        <v>41091</v>
      </c>
      <c r="E214" s="1">
        <v>106.5</v>
      </c>
      <c r="F214" s="20"/>
      <c r="G214" s="21"/>
    </row>
    <row r="215" spans="1:7">
      <c r="A215">
        <v>212</v>
      </c>
      <c r="B215" s="2">
        <v>2012</v>
      </c>
      <c r="C215" s="2">
        <v>8</v>
      </c>
      <c r="D215" s="19">
        <f t="shared" si="3"/>
        <v>41122</v>
      </c>
      <c r="E215" s="1">
        <v>105.4</v>
      </c>
      <c r="F215" s="20"/>
      <c r="G215" s="21"/>
    </row>
    <row r="216" spans="1:7">
      <c r="A216">
        <v>213</v>
      </c>
      <c r="B216" s="2">
        <v>2012</v>
      </c>
      <c r="C216" s="2">
        <v>9</v>
      </c>
      <c r="D216" s="19">
        <f t="shared" si="3"/>
        <v>41153</v>
      </c>
      <c r="E216" s="1">
        <v>101.5</v>
      </c>
      <c r="F216" s="20"/>
      <c r="G216" s="21"/>
    </row>
    <row r="217" spans="1:7">
      <c r="A217">
        <v>214</v>
      </c>
      <c r="B217" s="2">
        <v>2012</v>
      </c>
      <c r="C217" s="2">
        <v>10</v>
      </c>
      <c r="D217" s="19">
        <f t="shared" si="3"/>
        <v>41183</v>
      </c>
      <c r="E217" s="1">
        <v>111.4</v>
      </c>
      <c r="F217" s="20"/>
      <c r="G217" s="21"/>
    </row>
    <row r="218" spans="1:7">
      <c r="A218">
        <v>215</v>
      </c>
      <c r="B218" s="2">
        <v>2012</v>
      </c>
      <c r="C218" s="2">
        <v>11</v>
      </c>
      <c r="D218" s="19">
        <f t="shared" si="3"/>
        <v>41214</v>
      </c>
      <c r="E218" s="1">
        <v>108.8</v>
      </c>
      <c r="F218" s="20"/>
      <c r="G218" s="21"/>
    </row>
    <row r="219" spans="1:7">
      <c r="A219">
        <v>216</v>
      </c>
      <c r="B219" s="2">
        <v>2012</v>
      </c>
      <c r="C219" s="2">
        <v>12</v>
      </c>
      <c r="D219" s="19">
        <f t="shared" si="3"/>
        <v>41244</v>
      </c>
      <c r="E219" s="1">
        <v>147.80000000000001</v>
      </c>
      <c r="F219" s="20"/>
      <c r="G219" s="21"/>
    </row>
    <row r="220" spans="1:7">
      <c r="A220">
        <v>217</v>
      </c>
      <c r="B220" s="2">
        <v>2013</v>
      </c>
      <c r="C220" s="2">
        <v>1</v>
      </c>
      <c r="D220" s="19">
        <f t="shared" si="3"/>
        <v>41275</v>
      </c>
      <c r="E220" s="1">
        <v>103</v>
      </c>
      <c r="F220" s="20"/>
      <c r="G220" s="21"/>
    </row>
    <row r="221" spans="1:7">
      <c r="A221">
        <v>218</v>
      </c>
      <c r="B221" s="2">
        <v>2013</v>
      </c>
      <c r="C221" s="2">
        <v>2</v>
      </c>
      <c r="D221" s="19">
        <f t="shared" si="3"/>
        <v>41306</v>
      </c>
      <c r="E221" s="1">
        <v>114.2</v>
      </c>
      <c r="F221" s="20"/>
      <c r="G221" s="21"/>
    </row>
    <row r="222" spans="1:7">
      <c r="A222">
        <v>219</v>
      </c>
      <c r="B222" s="2">
        <v>2013</v>
      </c>
      <c r="C222" s="2">
        <v>3</v>
      </c>
      <c r="D222" s="19">
        <f t="shared" si="3"/>
        <v>41334</v>
      </c>
      <c r="E222" s="1">
        <v>114.1</v>
      </c>
      <c r="F222" s="20"/>
      <c r="G222" s="21"/>
    </row>
    <row r="223" spans="1:7">
      <c r="A223">
        <v>220</v>
      </c>
      <c r="B223" s="2">
        <v>2013</v>
      </c>
      <c r="C223" s="2">
        <v>4</v>
      </c>
      <c r="D223" s="19">
        <f t="shared" si="3"/>
        <v>41365</v>
      </c>
      <c r="E223" s="1">
        <v>118.4</v>
      </c>
      <c r="F223" s="20"/>
      <c r="G223" s="21"/>
    </row>
    <row r="224" spans="1:7">
      <c r="A224">
        <v>221</v>
      </c>
      <c r="B224" s="2">
        <v>2013</v>
      </c>
      <c r="C224" s="2">
        <v>5</v>
      </c>
      <c r="D224" s="19">
        <f t="shared" si="3"/>
        <v>41395</v>
      </c>
      <c r="E224" s="1">
        <v>108.9</v>
      </c>
      <c r="F224" s="20"/>
      <c r="G224" s="21"/>
    </row>
    <row r="225" spans="1:7">
      <c r="A225">
        <v>222</v>
      </c>
      <c r="B225" s="2">
        <v>2013</v>
      </c>
      <c r="C225" s="2">
        <v>6</v>
      </c>
      <c r="D225" s="19">
        <f t="shared" si="3"/>
        <v>41426</v>
      </c>
      <c r="E225" s="1">
        <v>109.1</v>
      </c>
      <c r="F225" s="20"/>
      <c r="G225" s="21"/>
    </row>
    <row r="226" spans="1:7">
      <c r="A226">
        <v>223</v>
      </c>
      <c r="B226" s="2">
        <v>2013</v>
      </c>
      <c r="C226" s="2">
        <v>7</v>
      </c>
      <c r="D226" s="19">
        <f t="shared" si="3"/>
        <v>41456</v>
      </c>
      <c r="E226" s="1">
        <v>102.4</v>
      </c>
      <c r="F226" s="20"/>
      <c r="G226" s="21"/>
    </row>
    <row r="227" spans="1:7">
      <c r="A227">
        <v>224</v>
      </c>
      <c r="B227" s="2">
        <v>2013</v>
      </c>
      <c r="C227" s="2">
        <v>8</v>
      </c>
      <c r="D227" s="19">
        <f t="shared" si="3"/>
        <v>41487</v>
      </c>
      <c r="E227" s="1">
        <v>101.2</v>
      </c>
      <c r="F227" s="20"/>
      <c r="G227" s="21"/>
    </row>
    <row r="228" spans="1:7">
      <c r="A228">
        <v>225</v>
      </c>
      <c r="B228" s="2">
        <v>2013</v>
      </c>
      <c r="C228" s="2">
        <v>9</v>
      </c>
      <c r="D228" s="19">
        <f t="shared" si="3"/>
        <v>41518</v>
      </c>
      <c r="E228" s="1">
        <v>112</v>
      </c>
      <c r="F228" s="20"/>
      <c r="G228" s="21"/>
    </row>
    <row r="229" spans="1:7">
      <c r="A229">
        <v>226</v>
      </c>
      <c r="B229" s="2">
        <v>2013</v>
      </c>
      <c r="C229" s="2">
        <v>10</v>
      </c>
      <c r="D229" s="19">
        <f t="shared" si="3"/>
        <v>41548</v>
      </c>
      <c r="E229" s="1">
        <v>106.5</v>
      </c>
      <c r="F229" s="20"/>
      <c r="G229" s="21"/>
    </row>
    <row r="230" spans="1:7">
      <c r="A230">
        <v>227</v>
      </c>
      <c r="B230" s="2">
        <v>2013</v>
      </c>
      <c r="C230" s="2">
        <v>11</v>
      </c>
      <c r="D230" s="19">
        <f t="shared" si="3"/>
        <v>41579</v>
      </c>
      <c r="E230" s="1">
        <v>101.8</v>
      </c>
      <c r="F230" s="20"/>
      <c r="G230" s="21"/>
    </row>
    <row r="231" spans="1:7">
      <c r="A231">
        <v>228</v>
      </c>
      <c r="B231" s="2">
        <v>2013</v>
      </c>
      <c r="C231" s="2">
        <v>12</v>
      </c>
      <c r="D231" s="19">
        <f t="shared" si="3"/>
        <v>41609</v>
      </c>
      <c r="E231" s="1">
        <v>152.80000000000001</v>
      </c>
      <c r="F231" s="20"/>
      <c r="G231" s="21"/>
    </row>
    <row r="232" spans="1:7">
      <c r="A232">
        <v>229</v>
      </c>
      <c r="B232" s="2">
        <v>2014</v>
      </c>
      <c r="C232" s="2">
        <v>1</v>
      </c>
      <c r="D232" s="19">
        <f t="shared" si="3"/>
        <v>41640</v>
      </c>
      <c r="E232" s="1">
        <v>107.2</v>
      </c>
      <c r="F232" s="20"/>
      <c r="G232" s="21"/>
    </row>
    <row r="233" spans="1:7">
      <c r="A233">
        <v>230</v>
      </c>
      <c r="B233" s="2">
        <v>2014</v>
      </c>
      <c r="C233" s="2">
        <v>2</v>
      </c>
      <c r="D233" s="19">
        <f t="shared" si="3"/>
        <v>41671</v>
      </c>
      <c r="E233" s="1">
        <v>117</v>
      </c>
      <c r="F233" s="20"/>
      <c r="G233" s="21"/>
    </row>
    <row r="234" spans="1:7">
      <c r="A234">
        <v>231</v>
      </c>
      <c r="B234" s="2">
        <v>2014</v>
      </c>
      <c r="C234" s="2">
        <v>3</v>
      </c>
      <c r="D234" s="19">
        <f t="shared" si="3"/>
        <v>41699</v>
      </c>
      <c r="E234" s="1">
        <v>119.8</v>
      </c>
      <c r="F234" s="20"/>
      <c r="G234" s="21"/>
    </row>
    <row r="235" spans="1:7">
      <c r="A235">
        <v>232</v>
      </c>
      <c r="B235" s="2">
        <v>2014</v>
      </c>
      <c r="C235" s="2">
        <v>4</v>
      </c>
      <c r="D235" s="19">
        <f t="shared" si="3"/>
        <v>41730</v>
      </c>
      <c r="E235" s="1">
        <v>115.5</v>
      </c>
      <c r="F235" s="20"/>
      <c r="G235" s="21"/>
    </row>
    <row r="236" spans="1:7">
      <c r="A236">
        <v>233</v>
      </c>
      <c r="B236" s="2">
        <v>2014</v>
      </c>
      <c r="C236" s="2">
        <v>5</v>
      </c>
      <c r="D236" s="19">
        <f t="shared" si="3"/>
        <v>41760</v>
      </c>
      <c r="E236" s="1">
        <v>104.4</v>
      </c>
      <c r="F236" s="20"/>
      <c r="G236" s="21"/>
    </row>
    <row r="237" spans="1:7">
      <c r="A237">
        <v>234</v>
      </c>
      <c r="B237" s="2">
        <v>2014</v>
      </c>
      <c r="C237" s="2">
        <v>6</v>
      </c>
      <c r="D237" s="19">
        <f t="shared" si="3"/>
        <v>41791</v>
      </c>
      <c r="E237" s="1">
        <v>117.5</v>
      </c>
      <c r="F237" s="20"/>
      <c r="G237" s="21"/>
    </row>
    <row r="238" spans="1:7">
      <c r="A238">
        <v>235</v>
      </c>
      <c r="B238" s="2">
        <v>2014</v>
      </c>
      <c r="C238" s="2">
        <v>7</v>
      </c>
      <c r="D238" s="19">
        <f t="shared" si="3"/>
        <v>41821</v>
      </c>
      <c r="E238" s="1">
        <v>101.2</v>
      </c>
      <c r="F238" s="20"/>
      <c r="G238" s="21"/>
    </row>
    <row r="239" spans="1:7">
      <c r="A239">
        <v>236</v>
      </c>
      <c r="B239" s="2">
        <v>2014</v>
      </c>
      <c r="C239" s="2">
        <v>8</v>
      </c>
      <c r="D239" s="19">
        <f t="shared" si="3"/>
        <v>41852</v>
      </c>
      <c r="E239" s="1">
        <v>96.9</v>
      </c>
      <c r="F239" s="20"/>
      <c r="G239" s="21"/>
    </row>
    <row r="240" spans="1:7">
      <c r="A240">
        <v>237</v>
      </c>
      <c r="B240" s="2">
        <v>2014</v>
      </c>
      <c r="C240" s="2">
        <v>9</v>
      </c>
      <c r="D240" s="19">
        <f t="shared" si="3"/>
        <v>41883</v>
      </c>
      <c r="E240" s="1">
        <v>119.9</v>
      </c>
      <c r="F240" s="20"/>
      <c r="G240" s="21"/>
    </row>
    <row r="241" spans="1:7">
      <c r="A241">
        <v>238</v>
      </c>
      <c r="B241" s="2">
        <v>2014</v>
      </c>
      <c r="C241" s="2">
        <v>10</v>
      </c>
      <c r="D241" s="19">
        <f t="shared" si="3"/>
        <v>41913</v>
      </c>
      <c r="E241" s="1">
        <v>110.5</v>
      </c>
      <c r="F241" s="20"/>
      <c r="G241" s="21"/>
    </row>
    <row r="242" spans="1:7">
      <c r="A242">
        <v>239</v>
      </c>
      <c r="B242" s="2">
        <v>2014</v>
      </c>
      <c r="C242" s="2">
        <v>11</v>
      </c>
      <c r="D242" s="19">
        <f t="shared" si="3"/>
        <v>41944</v>
      </c>
      <c r="E242" s="1">
        <v>106.2</v>
      </c>
      <c r="F242" s="20"/>
      <c r="G242" s="21"/>
    </row>
    <row r="243" spans="1:7">
      <c r="A243">
        <v>240</v>
      </c>
      <c r="B243" s="2">
        <v>2014</v>
      </c>
      <c r="C243" s="2">
        <v>12</v>
      </c>
      <c r="D243" s="19">
        <f t="shared" si="3"/>
        <v>41974</v>
      </c>
      <c r="E243" s="1">
        <v>158.1</v>
      </c>
      <c r="F243" s="20"/>
      <c r="G243" s="21"/>
    </row>
    <row r="244" spans="1:7">
      <c r="A244">
        <v>241</v>
      </c>
      <c r="B244" s="2">
        <v>2015</v>
      </c>
      <c r="C244" s="2">
        <v>1</v>
      </c>
      <c r="D244" s="19">
        <f t="shared" si="3"/>
        <v>42005</v>
      </c>
      <c r="E244" s="1">
        <v>108.6</v>
      </c>
      <c r="F244" s="20"/>
      <c r="G244" s="21"/>
    </row>
    <row r="245" spans="1:7">
      <c r="A245">
        <v>242</v>
      </c>
      <c r="B245" s="2">
        <v>2015</v>
      </c>
      <c r="C245" s="2">
        <v>2</v>
      </c>
      <c r="D245" s="19">
        <f t="shared" si="3"/>
        <v>42036</v>
      </c>
      <c r="E245" s="1">
        <v>122.9</v>
      </c>
      <c r="F245" s="20"/>
      <c r="G245" s="21"/>
    </row>
    <row r="246" spans="1:7">
      <c r="A246">
        <v>243</v>
      </c>
      <c r="B246" s="2">
        <v>2015</v>
      </c>
      <c r="C246" s="2">
        <v>3</v>
      </c>
      <c r="D246" s="19">
        <f t="shared" si="3"/>
        <v>42064</v>
      </c>
      <c r="E246" s="1">
        <v>129.4</v>
      </c>
      <c r="F246" s="20"/>
      <c r="G246" s="21"/>
    </row>
    <row r="247" spans="1:7">
      <c r="A247">
        <v>244</v>
      </c>
      <c r="B247" s="2">
        <v>2015</v>
      </c>
      <c r="C247" s="2">
        <v>4</v>
      </c>
      <c r="D247" s="19">
        <f t="shared" si="3"/>
        <v>42095</v>
      </c>
      <c r="E247" s="1">
        <v>120</v>
      </c>
      <c r="F247" s="20"/>
      <c r="G247" s="21"/>
    </row>
    <row r="248" spans="1:7">
      <c r="A248">
        <v>245</v>
      </c>
      <c r="B248" s="2">
        <v>2015</v>
      </c>
      <c r="C248" s="2">
        <v>5</v>
      </c>
      <c r="D248" s="19">
        <f t="shared" si="3"/>
        <v>42125</v>
      </c>
      <c r="E248" s="1">
        <v>107.5</v>
      </c>
      <c r="F248" s="20"/>
      <c r="G248" s="21"/>
    </row>
    <row r="249" spans="1:7">
      <c r="A249">
        <v>246</v>
      </c>
      <c r="B249" s="2">
        <v>2015</v>
      </c>
      <c r="C249" s="2">
        <v>6</v>
      </c>
      <c r="D249" s="19">
        <f t="shared" si="3"/>
        <v>42156</v>
      </c>
      <c r="E249" s="1">
        <v>128.30000000000001</v>
      </c>
      <c r="F249" s="20"/>
      <c r="G249" s="21"/>
    </row>
    <row r="250" spans="1:7">
      <c r="A250">
        <v>247</v>
      </c>
      <c r="B250" s="2">
        <v>2015</v>
      </c>
      <c r="C250" s="2">
        <v>7</v>
      </c>
      <c r="D250" s="19">
        <f t="shared" si="3"/>
        <v>42186</v>
      </c>
      <c r="E250" s="1">
        <v>102.8</v>
      </c>
      <c r="F250" s="20"/>
      <c r="G250" s="21"/>
    </row>
    <row r="251" spans="1:7">
      <c r="A251">
        <v>248</v>
      </c>
      <c r="B251" s="2">
        <v>2015</v>
      </c>
      <c r="C251" s="2">
        <v>8</v>
      </c>
      <c r="D251" s="19">
        <f t="shared" si="3"/>
        <v>42217</v>
      </c>
      <c r="E251" s="1">
        <v>103.1</v>
      </c>
      <c r="F251" s="20"/>
      <c r="G251" s="21"/>
    </row>
    <row r="252" spans="1:7">
      <c r="A252">
        <v>249</v>
      </c>
      <c r="B252" s="2">
        <v>2015</v>
      </c>
      <c r="C252" s="2">
        <v>9</v>
      </c>
      <c r="D252" s="19">
        <f t="shared" si="3"/>
        <v>42248</v>
      </c>
      <c r="E252" s="1">
        <v>122.6</v>
      </c>
      <c r="F252" s="20"/>
      <c r="G252" s="21"/>
    </row>
    <row r="253" spans="1:7">
      <c r="A253">
        <v>250</v>
      </c>
      <c r="B253" s="2">
        <v>2015</v>
      </c>
      <c r="C253" s="2">
        <v>10</v>
      </c>
      <c r="D253" s="19">
        <f t="shared" si="3"/>
        <v>42278</v>
      </c>
      <c r="E253" s="1">
        <v>113.9</v>
      </c>
      <c r="F253" s="20"/>
      <c r="G253" s="21"/>
    </row>
    <row r="254" spans="1:7">
      <c r="A254">
        <v>251</v>
      </c>
      <c r="B254" s="2">
        <v>2015</v>
      </c>
      <c r="C254" s="2">
        <v>11</v>
      </c>
      <c r="D254" s="19">
        <f t="shared" si="3"/>
        <v>42309</v>
      </c>
      <c r="E254" s="1">
        <v>119.7</v>
      </c>
      <c r="F254" s="20"/>
      <c r="G254" s="21"/>
    </row>
    <row r="255" spans="1:7">
      <c r="A255">
        <v>252</v>
      </c>
      <c r="B255" s="2">
        <v>2015</v>
      </c>
      <c r="C255" s="2">
        <v>12</v>
      </c>
      <c r="D255" s="19">
        <f t="shared" si="3"/>
        <v>42339</v>
      </c>
      <c r="E255" s="1">
        <v>163.19999999999999</v>
      </c>
      <c r="F255" s="20"/>
      <c r="G255" s="21"/>
    </row>
  </sheetData>
  <mergeCells count="2">
    <mergeCell ref="B1:C1"/>
    <mergeCell ref="B2:C2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55"/>
  <sheetViews>
    <sheetView workbookViewId="0">
      <pane xSplit="3" ySplit="3" topLeftCell="D4" activePane="bottomRight" state="frozen"/>
      <selection pane="topRight"/>
      <selection pane="bottomLeft"/>
      <selection pane="bottomRight" activeCell="I3" sqref="I3"/>
    </sheetView>
  </sheetViews>
  <sheetFormatPr baseColWidth="10" defaultColWidth="9.109375" defaultRowHeight="13.2"/>
  <cols>
    <col min="1" max="1" width="4.5546875" style="6" customWidth="1"/>
    <col min="2" max="2" width="7" style="6" customWidth="1"/>
    <col min="3" max="3" width="9.33203125" style="6" customWidth="1"/>
    <col min="4" max="4" width="9.6640625" style="6" bestFit="1" customWidth="1"/>
    <col min="5" max="5" width="25.33203125" style="6" customWidth="1"/>
    <col min="6" max="6" width="10.109375" style="6" customWidth="1"/>
    <col min="7" max="7" width="12.109375" style="6" bestFit="1" customWidth="1"/>
    <col min="8" max="10" width="9.109375" style="6"/>
    <col min="11" max="11" width="12.44140625" style="6" bestFit="1" customWidth="1"/>
    <col min="12" max="12" width="9.109375" style="6"/>
    <col min="13" max="13" width="12.33203125" style="6" bestFit="1" customWidth="1"/>
    <col min="14" max="16384" width="9.109375" style="6"/>
  </cols>
  <sheetData>
    <row r="1" spans="1:13" ht="68.400000000000006">
      <c r="B1" s="44" t="s">
        <v>0</v>
      </c>
      <c r="C1" s="45"/>
      <c r="E1" s="5" t="s">
        <v>30</v>
      </c>
      <c r="F1" s="5" t="s">
        <v>38</v>
      </c>
    </row>
    <row r="2" spans="1:13">
      <c r="B2" s="44" t="s">
        <v>1</v>
      </c>
      <c r="C2" s="45"/>
      <c r="E2" s="7" t="s">
        <v>31</v>
      </c>
    </row>
    <row r="3" spans="1:13" ht="12" customHeight="1">
      <c r="A3" s="6" t="s">
        <v>33</v>
      </c>
      <c r="B3" s="8" t="s">
        <v>4</v>
      </c>
      <c r="C3" s="8" t="s">
        <v>5</v>
      </c>
      <c r="D3" s="8" t="s">
        <v>34</v>
      </c>
      <c r="E3" s="18" t="s">
        <v>18</v>
      </c>
      <c r="F3" s="2"/>
      <c r="G3" s="2"/>
      <c r="H3" s="33" t="s">
        <v>45</v>
      </c>
      <c r="I3" s="47">
        <f>((E255/E4)^(1/251))-1</f>
        <v>5.6209723734903516E-3</v>
      </c>
      <c r="J3" s="35" t="s">
        <v>47</v>
      </c>
      <c r="M3" s="24"/>
    </row>
    <row r="4" spans="1:13">
      <c r="A4" s="6">
        <v>1</v>
      </c>
      <c r="B4" s="8">
        <v>1995</v>
      </c>
      <c r="C4" s="8">
        <v>1</v>
      </c>
      <c r="D4" s="19">
        <f>DATE(B4,C4,1)</f>
        <v>34700</v>
      </c>
      <c r="E4" s="9">
        <v>30</v>
      </c>
      <c r="F4"/>
      <c r="G4"/>
    </row>
    <row r="5" spans="1:13">
      <c r="A5" s="6">
        <v>2</v>
      </c>
      <c r="B5" s="8">
        <v>1995</v>
      </c>
      <c r="C5" s="8">
        <v>2</v>
      </c>
      <c r="D5" s="19">
        <f t="shared" ref="D5:D68" si="0">DATE(B5,C5,1)</f>
        <v>34731</v>
      </c>
      <c r="E5" s="9">
        <v>37.4</v>
      </c>
      <c r="F5" s="20"/>
      <c r="G5" s="21"/>
      <c r="H5" s="26"/>
    </row>
    <row r="6" spans="1:13">
      <c r="A6" s="6">
        <v>3</v>
      </c>
      <c r="B6" s="8">
        <v>1995</v>
      </c>
      <c r="C6" s="8">
        <v>3</v>
      </c>
      <c r="D6" s="19">
        <f t="shared" si="0"/>
        <v>34759</v>
      </c>
      <c r="E6" s="9">
        <v>36.1</v>
      </c>
      <c r="F6" s="20"/>
      <c r="G6" s="21"/>
      <c r="H6" s="26"/>
    </row>
    <row r="7" spans="1:13">
      <c r="A7" s="6">
        <v>4</v>
      </c>
      <c r="B7" s="8">
        <v>1995</v>
      </c>
      <c r="C7" s="8">
        <v>4</v>
      </c>
      <c r="D7" s="19">
        <f t="shared" si="0"/>
        <v>34790</v>
      </c>
      <c r="E7" s="9">
        <v>32.700000000000003</v>
      </c>
      <c r="F7" s="20"/>
      <c r="G7" s="21"/>
      <c r="H7" s="26"/>
    </row>
    <row r="8" spans="1:13">
      <c r="A8" s="6">
        <v>5</v>
      </c>
      <c r="B8" s="8">
        <v>1995</v>
      </c>
      <c r="C8" s="8">
        <v>5</v>
      </c>
      <c r="D8" s="19">
        <f t="shared" si="0"/>
        <v>34820</v>
      </c>
      <c r="E8" s="9">
        <v>34.6</v>
      </c>
      <c r="F8" s="20"/>
      <c r="G8" s="21"/>
      <c r="H8" s="26"/>
    </row>
    <row r="9" spans="1:13">
      <c r="A9" s="6">
        <v>6</v>
      </c>
      <c r="B9" s="8">
        <v>1995</v>
      </c>
      <c r="C9" s="8">
        <v>6</v>
      </c>
      <c r="D9" s="19">
        <f t="shared" si="0"/>
        <v>34851</v>
      </c>
      <c r="E9" s="9">
        <v>35.6</v>
      </c>
      <c r="F9" s="20"/>
      <c r="G9" s="21"/>
      <c r="H9" s="26"/>
    </row>
    <row r="10" spans="1:13">
      <c r="A10" s="6">
        <v>7</v>
      </c>
      <c r="B10" s="8">
        <v>1995</v>
      </c>
      <c r="C10" s="8">
        <v>7</v>
      </c>
      <c r="D10" s="19">
        <f t="shared" si="0"/>
        <v>34881</v>
      </c>
      <c r="E10" s="9">
        <v>36.9</v>
      </c>
      <c r="F10" s="20"/>
      <c r="G10" s="21"/>
      <c r="H10" s="26"/>
    </row>
    <row r="11" spans="1:13">
      <c r="A11" s="6">
        <v>8</v>
      </c>
      <c r="B11" s="8">
        <v>1995</v>
      </c>
      <c r="C11" s="8">
        <v>8</v>
      </c>
      <c r="D11" s="19">
        <f t="shared" si="0"/>
        <v>34912</v>
      </c>
      <c r="E11" s="9">
        <v>34.1</v>
      </c>
      <c r="F11" s="20"/>
      <c r="G11" s="21"/>
      <c r="H11" s="26"/>
    </row>
    <row r="12" spans="1:13">
      <c r="A12" s="6">
        <v>9</v>
      </c>
      <c r="B12" s="8">
        <v>1995</v>
      </c>
      <c r="C12" s="8">
        <v>9</v>
      </c>
      <c r="D12" s="19">
        <f t="shared" si="0"/>
        <v>34943</v>
      </c>
      <c r="E12" s="9">
        <v>35.200000000000003</v>
      </c>
      <c r="F12" s="20"/>
      <c r="G12" s="21"/>
      <c r="H12" s="26"/>
    </row>
    <row r="13" spans="1:13">
      <c r="A13" s="6">
        <v>10</v>
      </c>
      <c r="B13" s="8">
        <v>1995</v>
      </c>
      <c r="C13" s="8">
        <v>10</v>
      </c>
      <c r="D13" s="19">
        <f t="shared" si="0"/>
        <v>34973</v>
      </c>
      <c r="E13" s="9">
        <v>34.200000000000003</v>
      </c>
      <c r="F13" s="20"/>
      <c r="G13" s="21"/>
      <c r="H13" s="26"/>
    </row>
    <row r="14" spans="1:13">
      <c r="A14" s="6">
        <v>11</v>
      </c>
      <c r="B14" s="8">
        <v>1995</v>
      </c>
      <c r="C14" s="8">
        <v>11</v>
      </c>
      <c r="D14" s="19">
        <f t="shared" si="0"/>
        <v>35004</v>
      </c>
      <c r="E14" s="9">
        <v>30.9</v>
      </c>
      <c r="F14" s="20"/>
      <c r="G14" s="21"/>
      <c r="H14" s="26"/>
    </row>
    <row r="15" spans="1:13">
      <c r="A15" s="6">
        <v>12</v>
      </c>
      <c r="B15" s="8">
        <v>1995</v>
      </c>
      <c r="C15" s="8">
        <v>12</v>
      </c>
      <c r="D15" s="19">
        <f t="shared" si="0"/>
        <v>35034</v>
      </c>
      <c r="E15" s="9">
        <v>34.700000000000003</v>
      </c>
      <c r="F15" s="20"/>
      <c r="G15" s="21"/>
      <c r="H15" s="26"/>
    </row>
    <row r="16" spans="1:13">
      <c r="A16" s="6">
        <v>13</v>
      </c>
      <c r="B16" s="8">
        <v>1996</v>
      </c>
      <c r="C16" s="8">
        <v>1</v>
      </c>
      <c r="D16" s="19">
        <f t="shared" si="0"/>
        <v>35065</v>
      </c>
      <c r="E16" s="9">
        <v>36</v>
      </c>
      <c r="F16" s="20"/>
      <c r="G16" s="21"/>
      <c r="H16" s="26"/>
    </row>
    <row r="17" spans="1:8">
      <c r="A17" s="6">
        <v>14</v>
      </c>
      <c r="B17" s="8">
        <v>1996</v>
      </c>
      <c r="C17" s="8">
        <v>2</v>
      </c>
      <c r="D17" s="19">
        <f t="shared" si="0"/>
        <v>35096</v>
      </c>
      <c r="E17" s="9">
        <v>37.5</v>
      </c>
      <c r="F17" s="20"/>
      <c r="G17" s="21"/>
      <c r="H17" s="26"/>
    </row>
    <row r="18" spans="1:8">
      <c r="A18" s="6">
        <v>15</v>
      </c>
      <c r="B18" s="8">
        <v>1996</v>
      </c>
      <c r="C18" s="8">
        <v>3</v>
      </c>
      <c r="D18" s="19">
        <f t="shared" si="0"/>
        <v>35125</v>
      </c>
      <c r="E18" s="9">
        <v>37.4</v>
      </c>
      <c r="F18" s="20"/>
      <c r="G18" s="21"/>
      <c r="H18" s="26"/>
    </row>
    <row r="19" spans="1:8">
      <c r="A19" s="6">
        <v>16</v>
      </c>
      <c r="B19" s="8">
        <v>1996</v>
      </c>
      <c r="C19" s="8">
        <v>4</v>
      </c>
      <c r="D19" s="19">
        <f t="shared" si="0"/>
        <v>35156</v>
      </c>
      <c r="E19" s="9">
        <v>36.9</v>
      </c>
      <c r="F19" s="20"/>
      <c r="G19" s="21"/>
      <c r="H19" s="26"/>
    </row>
    <row r="20" spans="1:8">
      <c r="A20" s="6">
        <v>17</v>
      </c>
      <c r="B20" s="8">
        <v>1996</v>
      </c>
      <c r="C20" s="8">
        <v>5</v>
      </c>
      <c r="D20" s="19">
        <f t="shared" si="0"/>
        <v>35186</v>
      </c>
      <c r="E20" s="9">
        <v>37</v>
      </c>
      <c r="F20" s="20"/>
      <c r="G20" s="21"/>
      <c r="H20" s="26"/>
    </row>
    <row r="21" spans="1:8">
      <c r="A21" s="6">
        <v>18</v>
      </c>
      <c r="B21" s="8">
        <v>1996</v>
      </c>
      <c r="C21" s="8">
        <v>6</v>
      </c>
      <c r="D21" s="19">
        <f t="shared" si="0"/>
        <v>35217</v>
      </c>
      <c r="E21" s="9">
        <v>36.4</v>
      </c>
      <c r="F21" s="20"/>
      <c r="G21" s="21"/>
      <c r="H21" s="26"/>
    </row>
    <row r="22" spans="1:8">
      <c r="A22" s="6">
        <v>19</v>
      </c>
      <c r="B22" s="8">
        <v>1996</v>
      </c>
      <c r="C22" s="8">
        <v>7</v>
      </c>
      <c r="D22" s="19">
        <f t="shared" si="0"/>
        <v>35247</v>
      </c>
      <c r="E22" s="9">
        <v>36.5</v>
      </c>
      <c r="F22" s="20"/>
      <c r="G22" s="21"/>
      <c r="H22" s="26"/>
    </row>
    <row r="23" spans="1:8">
      <c r="A23" s="6">
        <v>20</v>
      </c>
      <c r="B23" s="8">
        <v>1996</v>
      </c>
      <c r="C23" s="8">
        <v>8</v>
      </c>
      <c r="D23" s="19">
        <f t="shared" si="0"/>
        <v>35278</v>
      </c>
      <c r="E23" s="9">
        <v>36.299999999999997</v>
      </c>
      <c r="F23" s="20"/>
      <c r="G23" s="21"/>
      <c r="H23" s="26"/>
    </row>
    <row r="24" spans="1:8">
      <c r="A24" s="6">
        <v>21</v>
      </c>
      <c r="B24" s="8">
        <v>1996</v>
      </c>
      <c r="C24" s="8">
        <v>9</v>
      </c>
      <c r="D24" s="19">
        <f t="shared" si="0"/>
        <v>35309</v>
      </c>
      <c r="E24" s="9">
        <v>37</v>
      </c>
      <c r="F24" s="20"/>
      <c r="G24" s="21"/>
      <c r="H24" s="26"/>
    </row>
    <row r="25" spans="1:8">
      <c r="A25" s="6">
        <v>22</v>
      </c>
      <c r="B25" s="8">
        <v>1996</v>
      </c>
      <c r="C25" s="8">
        <v>10</v>
      </c>
      <c r="D25" s="19">
        <f t="shared" si="0"/>
        <v>35339</v>
      </c>
      <c r="E25" s="9">
        <v>37.200000000000003</v>
      </c>
      <c r="F25" s="20"/>
      <c r="G25" s="21"/>
      <c r="H25" s="26"/>
    </row>
    <row r="26" spans="1:8">
      <c r="A26" s="6">
        <v>23</v>
      </c>
      <c r="B26" s="8">
        <v>1996</v>
      </c>
      <c r="C26" s="8">
        <v>11</v>
      </c>
      <c r="D26" s="19">
        <f t="shared" si="0"/>
        <v>35370</v>
      </c>
      <c r="E26" s="9">
        <v>35.700000000000003</v>
      </c>
      <c r="F26" s="20"/>
      <c r="G26" s="21"/>
      <c r="H26" s="26"/>
    </row>
    <row r="27" spans="1:8">
      <c r="A27" s="6">
        <v>24</v>
      </c>
      <c r="B27" s="8">
        <v>1996</v>
      </c>
      <c r="C27" s="8">
        <v>12</v>
      </c>
      <c r="D27" s="19">
        <f t="shared" si="0"/>
        <v>35400</v>
      </c>
      <c r="E27" s="9">
        <v>36.799999999999997</v>
      </c>
      <c r="F27" s="20"/>
      <c r="G27" s="21"/>
      <c r="H27" s="26"/>
    </row>
    <row r="28" spans="1:8">
      <c r="A28" s="6">
        <v>25</v>
      </c>
      <c r="B28" s="8">
        <v>1997</v>
      </c>
      <c r="C28" s="8">
        <v>1</v>
      </c>
      <c r="D28" s="19">
        <f t="shared" si="0"/>
        <v>35431</v>
      </c>
      <c r="E28" s="9">
        <v>36.9</v>
      </c>
      <c r="F28" s="20"/>
      <c r="G28" s="21"/>
      <c r="H28" s="26"/>
    </row>
    <row r="29" spans="1:8">
      <c r="A29" s="6">
        <v>26</v>
      </c>
      <c r="B29" s="8">
        <v>1997</v>
      </c>
      <c r="C29" s="8">
        <v>2</v>
      </c>
      <c r="D29" s="19">
        <f t="shared" si="0"/>
        <v>35462</v>
      </c>
      <c r="E29" s="9">
        <v>36.299999999999997</v>
      </c>
      <c r="F29" s="20"/>
      <c r="G29" s="21"/>
      <c r="H29" s="26"/>
    </row>
    <row r="30" spans="1:8">
      <c r="A30" s="6">
        <v>27</v>
      </c>
      <c r="B30" s="8">
        <v>1997</v>
      </c>
      <c r="C30" s="8">
        <v>3</v>
      </c>
      <c r="D30" s="19">
        <f t="shared" si="0"/>
        <v>35490</v>
      </c>
      <c r="E30" s="9">
        <v>37.5</v>
      </c>
      <c r="F30" s="20"/>
      <c r="G30" s="21"/>
      <c r="H30" s="26"/>
    </row>
    <row r="31" spans="1:8">
      <c r="A31" s="6">
        <v>28</v>
      </c>
      <c r="B31" s="8">
        <v>1997</v>
      </c>
      <c r="C31" s="8">
        <v>4</v>
      </c>
      <c r="D31" s="19">
        <f t="shared" si="0"/>
        <v>35521</v>
      </c>
      <c r="E31" s="9">
        <v>38.799999999999997</v>
      </c>
      <c r="F31" s="20"/>
      <c r="G31" s="21"/>
      <c r="H31" s="26"/>
    </row>
    <row r="32" spans="1:8">
      <c r="A32" s="6">
        <v>29</v>
      </c>
      <c r="B32" s="8">
        <v>1997</v>
      </c>
      <c r="C32" s="8">
        <v>5</v>
      </c>
      <c r="D32" s="19">
        <f t="shared" si="0"/>
        <v>35551</v>
      </c>
      <c r="E32" s="9">
        <v>39.799999999999997</v>
      </c>
      <c r="F32" s="20"/>
      <c r="G32" s="21"/>
      <c r="H32" s="26"/>
    </row>
    <row r="33" spans="1:8">
      <c r="A33" s="6">
        <v>30</v>
      </c>
      <c r="B33" s="8">
        <v>1997</v>
      </c>
      <c r="C33" s="8">
        <v>6</v>
      </c>
      <c r="D33" s="19">
        <f t="shared" si="0"/>
        <v>35582</v>
      </c>
      <c r="E33" s="9">
        <v>40.200000000000003</v>
      </c>
      <c r="F33" s="20"/>
      <c r="G33" s="21"/>
      <c r="H33" s="26"/>
    </row>
    <row r="34" spans="1:8">
      <c r="A34" s="6">
        <v>31</v>
      </c>
      <c r="B34" s="8">
        <v>1997</v>
      </c>
      <c r="C34" s="8">
        <v>7</v>
      </c>
      <c r="D34" s="19">
        <f t="shared" si="0"/>
        <v>35612</v>
      </c>
      <c r="E34" s="9">
        <v>40</v>
      </c>
      <c r="F34" s="20"/>
      <c r="G34" s="21"/>
      <c r="H34" s="26"/>
    </row>
    <row r="35" spans="1:8">
      <c r="A35" s="6">
        <v>32</v>
      </c>
      <c r="B35" s="8">
        <v>1997</v>
      </c>
      <c r="C35" s="8">
        <v>8</v>
      </c>
      <c r="D35" s="19">
        <f t="shared" si="0"/>
        <v>35643</v>
      </c>
      <c r="E35" s="9">
        <v>41.4</v>
      </c>
      <c r="F35" s="20"/>
      <c r="G35" s="21"/>
      <c r="H35" s="26"/>
    </row>
    <row r="36" spans="1:8">
      <c r="A36" s="6">
        <v>33</v>
      </c>
      <c r="B36" s="8">
        <v>1997</v>
      </c>
      <c r="C36" s="8">
        <v>9</v>
      </c>
      <c r="D36" s="19">
        <f t="shared" si="0"/>
        <v>35674</v>
      </c>
      <c r="E36" s="9">
        <v>39.9</v>
      </c>
      <c r="F36" s="20"/>
      <c r="G36" s="21"/>
      <c r="H36" s="26"/>
    </row>
    <row r="37" spans="1:8">
      <c r="A37" s="6">
        <v>34</v>
      </c>
      <c r="B37" s="8">
        <v>1997</v>
      </c>
      <c r="C37" s="8">
        <v>10</v>
      </c>
      <c r="D37" s="19">
        <f t="shared" si="0"/>
        <v>35704</v>
      </c>
      <c r="E37" s="9">
        <v>41.1</v>
      </c>
      <c r="F37" s="20"/>
      <c r="G37" s="21"/>
      <c r="H37" s="26"/>
    </row>
    <row r="38" spans="1:8">
      <c r="A38" s="6">
        <v>35</v>
      </c>
      <c r="B38" s="8">
        <v>1997</v>
      </c>
      <c r="C38" s="8">
        <v>11</v>
      </c>
      <c r="D38" s="19">
        <f t="shared" si="0"/>
        <v>35735</v>
      </c>
      <c r="E38" s="9">
        <v>41.7</v>
      </c>
      <c r="F38" s="20"/>
      <c r="G38" s="21"/>
      <c r="H38" s="26"/>
    </row>
    <row r="39" spans="1:8">
      <c r="A39" s="6">
        <v>36</v>
      </c>
      <c r="B39" s="8">
        <v>1997</v>
      </c>
      <c r="C39" s="8">
        <v>12</v>
      </c>
      <c r="D39" s="19">
        <f t="shared" si="0"/>
        <v>35765</v>
      </c>
      <c r="E39" s="9">
        <v>43.2</v>
      </c>
      <c r="F39" s="20"/>
      <c r="G39" s="21"/>
      <c r="H39" s="26"/>
    </row>
    <row r="40" spans="1:8">
      <c r="A40" s="6">
        <v>37</v>
      </c>
      <c r="B40" s="8">
        <v>1998</v>
      </c>
      <c r="C40" s="8">
        <v>1</v>
      </c>
      <c r="D40" s="19">
        <f t="shared" si="0"/>
        <v>35796</v>
      </c>
      <c r="E40" s="9">
        <v>43.6</v>
      </c>
      <c r="F40" s="20"/>
      <c r="G40" s="21"/>
      <c r="H40" s="26"/>
    </row>
    <row r="41" spans="1:8">
      <c r="A41" s="6">
        <v>38</v>
      </c>
      <c r="B41" s="8">
        <v>1998</v>
      </c>
      <c r="C41" s="8">
        <v>2</v>
      </c>
      <c r="D41" s="19">
        <f t="shared" si="0"/>
        <v>35827</v>
      </c>
      <c r="E41" s="9">
        <v>44.5</v>
      </c>
      <c r="F41" s="20"/>
      <c r="G41" s="21"/>
      <c r="H41" s="26"/>
    </row>
    <row r="42" spans="1:8">
      <c r="A42" s="6">
        <v>39</v>
      </c>
      <c r="B42" s="8">
        <v>1998</v>
      </c>
      <c r="C42" s="8">
        <v>3</v>
      </c>
      <c r="D42" s="19">
        <f t="shared" si="0"/>
        <v>35855</v>
      </c>
      <c r="E42" s="9">
        <v>45.5</v>
      </c>
      <c r="F42" s="20"/>
      <c r="G42" s="21"/>
      <c r="H42" s="26"/>
    </row>
    <row r="43" spans="1:8">
      <c r="A43" s="6">
        <v>40</v>
      </c>
      <c r="B43" s="8">
        <v>1998</v>
      </c>
      <c r="C43" s="8">
        <v>4</v>
      </c>
      <c r="D43" s="19">
        <f t="shared" si="0"/>
        <v>35886</v>
      </c>
      <c r="E43" s="9">
        <v>45.5</v>
      </c>
      <c r="F43" s="20"/>
      <c r="G43" s="21"/>
      <c r="H43" s="26"/>
    </row>
    <row r="44" spans="1:8">
      <c r="A44" s="6">
        <v>41</v>
      </c>
      <c r="B44" s="8">
        <v>1998</v>
      </c>
      <c r="C44" s="8">
        <v>5</v>
      </c>
      <c r="D44" s="19">
        <f t="shared" si="0"/>
        <v>35916</v>
      </c>
      <c r="E44" s="9">
        <v>45.4</v>
      </c>
      <c r="F44" s="20"/>
      <c r="G44" s="21"/>
      <c r="H44" s="26"/>
    </row>
    <row r="45" spans="1:8">
      <c r="A45" s="6">
        <v>42</v>
      </c>
      <c r="B45" s="8">
        <v>1998</v>
      </c>
      <c r="C45" s="8">
        <v>6</v>
      </c>
      <c r="D45" s="19">
        <f t="shared" si="0"/>
        <v>35947</v>
      </c>
      <c r="E45" s="9">
        <v>47.3</v>
      </c>
      <c r="F45" s="20"/>
      <c r="G45" s="21"/>
      <c r="H45" s="26"/>
    </row>
    <row r="46" spans="1:8">
      <c r="A46" s="6">
        <v>43</v>
      </c>
      <c r="B46" s="8">
        <v>1998</v>
      </c>
      <c r="C46" s="8">
        <v>7</v>
      </c>
      <c r="D46" s="19">
        <f t="shared" si="0"/>
        <v>35977</v>
      </c>
      <c r="E46" s="9">
        <v>49.2</v>
      </c>
      <c r="F46" s="20"/>
      <c r="G46" s="21"/>
      <c r="H46" s="26"/>
    </row>
    <row r="47" spans="1:8">
      <c r="A47" s="6">
        <v>44</v>
      </c>
      <c r="B47" s="8">
        <v>1998</v>
      </c>
      <c r="C47" s="8">
        <v>8</v>
      </c>
      <c r="D47" s="19">
        <f t="shared" si="0"/>
        <v>36008</v>
      </c>
      <c r="E47" s="9">
        <v>49.6</v>
      </c>
      <c r="F47" s="20"/>
      <c r="G47" s="21"/>
      <c r="H47" s="26"/>
    </row>
    <row r="48" spans="1:8">
      <c r="A48" s="6">
        <v>45</v>
      </c>
      <c r="B48" s="8">
        <v>1998</v>
      </c>
      <c r="C48" s="8">
        <v>9</v>
      </c>
      <c r="D48" s="19">
        <f t="shared" si="0"/>
        <v>36039</v>
      </c>
      <c r="E48" s="9">
        <v>49.8</v>
      </c>
      <c r="F48" s="20"/>
      <c r="G48" s="21"/>
      <c r="H48" s="26"/>
    </row>
    <row r="49" spans="1:8">
      <c r="A49" s="6">
        <v>46</v>
      </c>
      <c r="B49" s="8">
        <v>1998</v>
      </c>
      <c r="C49" s="8">
        <v>10</v>
      </c>
      <c r="D49" s="19">
        <f t="shared" si="0"/>
        <v>36069</v>
      </c>
      <c r="E49" s="9">
        <v>51</v>
      </c>
      <c r="F49" s="20"/>
      <c r="G49" s="21"/>
      <c r="H49" s="26"/>
    </row>
    <row r="50" spans="1:8">
      <c r="A50" s="6">
        <v>47</v>
      </c>
      <c r="B50" s="8">
        <v>1998</v>
      </c>
      <c r="C50" s="8">
        <v>11</v>
      </c>
      <c r="D50" s="19">
        <f t="shared" si="0"/>
        <v>36100</v>
      </c>
      <c r="E50" s="9">
        <v>52.1</v>
      </c>
      <c r="F50" s="20"/>
      <c r="G50" s="21"/>
      <c r="H50" s="26"/>
    </row>
    <row r="51" spans="1:8">
      <c r="A51" s="6">
        <v>48</v>
      </c>
      <c r="B51" s="8">
        <v>1998</v>
      </c>
      <c r="C51" s="8">
        <v>12</v>
      </c>
      <c r="D51" s="19">
        <f t="shared" si="0"/>
        <v>36130</v>
      </c>
      <c r="E51" s="9">
        <v>51.7</v>
      </c>
      <c r="F51" s="20"/>
      <c r="G51" s="21"/>
      <c r="H51" s="26"/>
    </row>
    <row r="52" spans="1:8">
      <c r="A52" s="6">
        <v>49</v>
      </c>
      <c r="B52" s="8">
        <v>1999</v>
      </c>
      <c r="C52" s="8">
        <v>1</v>
      </c>
      <c r="D52" s="19">
        <f t="shared" si="0"/>
        <v>36161</v>
      </c>
      <c r="E52" s="9">
        <v>51.8</v>
      </c>
      <c r="F52" s="20"/>
      <c r="G52" s="21"/>
      <c r="H52" s="26"/>
    </row>
    <row r="53" spans="1:8">
      <c r="A53" s="6">
        <v>50</v>
      </c>
      <c r="B53" s="8">
        <v>1999</v>
      </c>
      <c r="C53" s="8">
        <v>2</v>
      </c>
      <c r="D53" s="19">
        <f t="shared" si="0"/>
        <v>36192</v>
      </c>
      <c r="E53" s="9">
        <v>55.9</v>
      </c>
      <c r="F53" s="20"/>
      <c r="G53" s="21"/>
      <c r="H53" s="26"/>
    </row>
    <row r="54" spans="1:8">
      <c r="A54" s="6">
        <v>51</v>
      </c>
      <c r="B54" s="8">
        <v>1999</v>
      </c>
      <c r="C54" s="8">
        <v>3</v>
      </c>
      <c r="D54" s="19">
        <f t="shared" si="0"/>
        <v>36220</v>
      </c>
      <c r="E54" s="9">
        <v>53.6</v>
      </c>
      <c r="F54" s="20"/>
      <c r="G54" s="21"/>
      <c r="H54" s="26"/>
    </row>
    <row r="55" spans="1:8">
      <c r="A55" s="6">
        <v>52</v>
      </c>
      <c r="B55" s="8">
        <v>1999</v>
      </c>
      <c r="C55" s="8">
        <v>4</v>
      </c>
      <c r="D55" s="19">
        <f t="shared" si="0"/>
        <v>36251</v>
      </c>
      <c r="E55" s="9">
        <v>55.1</v>
      </c>
      <c r="F55" s="20"/>
      <c r="G55" s="21"/>
      <c r="H55" s="26"/>
    </row>
    <row r="56" spans="1:8">
      <c r="A56" s="6">
        <v>53</v>
      </c>
      <c r="B56" s="8">
        <v>1999</v>
      </c>
      <c r="C56" s="8">
        <v>5</v>
      </c>
      <c r="D56" s="19">
        <f t="shared" si="0"/>
        <v>36281</v>
      </c>
      <c r="E56" s="9">
        <v>51.8</v>
      </c>
      <c r="F56" s="20"/>
      <c r="G56" s="21"/>
      <c r="H56" s="26"/>
    </row>
    <row r="57" spans="1:8">
      <c r="A57" s="6">
        <v>54</v>
      </c>
      <c r="B57" s="8">
        <v>1999</v>
      </c>
      <c r="C57" s="8">
        <v>6</v>
      </c>
      <c r="D57" s="19">
        <f t="shared" si="0"/>
        <v>36312</v>
      </c>
      <c r="E57" s="9">
        <v>56.7</v>
      </c>
      <c r="F57" s="20"/>
      <c r="G57" s="21"/>
      <c r="H57" s="26"/>
    </row>
    <row r="58" spans="1:8">
      <c r="A58" s="6">
        <v>55</v>
      </c>
      <c r="B58" s="8">
        <v>1999</v>
      </c>
      <c r="C58" s="8">
        <v>7</v>
      </c>
      <c r="D58" s="19">
        <f t="shared" si="0"/>
        <v>36342</v>
      </c>
      <c r="E58" s="9">
        <v>58.3</v>
      </c>
      <c r="F58" s="20"/>
      <c r="G58" s="21"/>
      <c r="H58" s="26"/>
    </row>
    <row r="59" spans="1:8">
      <c r="A59" s="6">
        <v>56</v>
      </c>
      <c r="B59" s="8">
        <v>1999</v>
      </c>
      <c r="C59" s="8">
        <v>8</v>
      </c>
      <c r="D59" s="19">
        <f t="shared" si="0"/>
        <v>36373</v>
      </c>
      <c r="E59" s="9">
        <v>57.1</v>
      </c>
      <c r="F59" s="20"/>
      <c r="G59" s="21"/>
      <c r="H59" s="26"/>
    </row>
    <row r="60" spans="1:8">
      <c r="A60" s="6">
        <v>57</v>
      </c>
      <c r="B60" s="8">
        <v>1999</v>
      </c>
      <c r="C60" s="8">
        <v>9</v>
      </c>
      <c r="D60" s="19">
        <f t="shared" si="0"/>
        <v>36404</v>
      </c>
      <c r="E60" s="9">
        <v>56.9</v>
      </c>
      <c r="F60" s="20"/>
      <c r="G60" s="21"/>
      <c r="H60" s="26"/>
    </row>
    <row r="61" spans="1:8">
      <c r="A61" s="6">
        <v>58</v>
      </c>
      <c r="B61" s="8">
        <v>1999</v>
      </c>
      <c r="C61" s="8">
        <v>10</v>
      </c>
      <c r="D61" s="19">
        <f t="shared" si="0"/>
        <v>36434</v>
      </c>
      <c r="E61" s="9">
        <v>56</v>
      </c>
      <c r="F61" s="20"/>
      <c r="G61" s="21"/>
      <c r="H61" s="26"/>
    </row>
    <row r="62" spans="1:8">
      <c r="A62" s="6">
        <v>59</v>
      </c>
      <c r="B62" s="8">
        <v>1999</v>
      </c>
      <c r="C62" s="8">
        <v>11</v>
      </c>
      <c r="D62" s="19">
        <f t="shared" si="0"/>
        <v>36465</v>
      </c>
      <c r="E62" s="9">
        <v>57.6</v>
      </c>
      <c r="F62" s="20"/>
      <c r="G62" s="21"/>
      <c r="H62" s="26"/>
    </row>
    <row r="63" spans="1:8">
      <c r="A63" s="6">
        <v>60</v>
      </c>
      <c r="B63" s="8">
        <v>1999</v>
      </c>
      <c r="C63" s="8">
        <v>12</v>
      </c>
      <c r="D63" s="19">
        <f t="shared" si="0"/>
        <v>36495</v>
      </c>
      <c r="E63" s="9">
        <v>56.3</v>
      </c>
      <c r="F63" s="20"/>
      <c r="G63" s="21"/>
      <c r="H63" s="26"/>
    </row>
    <row r="64" spans="1:8">
      <c r="A64" s="6">
        <v>61</v>
      </c>
      <c r="B64" s="8">
        <v>2000</v>
      </c>
      <c r="C64" s="8">
        <v>1</v>
      </c>
      <c r="D64" s="19">
        <f t="shared" si="0"/>
        <v>36526</v>
      </c>
      <c r="E64" s="9">
        <v>57.6</v>
      </c>
      <c r="F64" s="20"/>
      <c r="G64" s="21"/>
      <c r="H64" s="26"/>
    </row>
    <row r="65" spans="1:8">
      <c r="A65" s="6">
        <v>62</v>
      </c>
      <c r="B65" s="8">
        <v>2000</v>
      </c>
      <c r="C65" s="8">
        <v>2</v>
      </c>
      <c r="D65" s="19">
        <f t="shared" si="0"/>
        <v>36557</v>
      </c>
      <c r="E65" s="9">
        <v>56.1</v>
      </c>
      <c r="F65" s="20"/>
      <c r="G65" s="21"/>
      <c r="H65" s="26"/>
    </row>
    <row r="66" spans="1:8">
      <c r="A66" s="6">
        <v>63</v>
      </c>
      <c r="B66" s="8">
        <v>2000</v>
      </c>
      <c r="C66" s="8">
        <v>3</v>
      </c>
      <c r="D66" s="19">
        <f t="shared" si="0"/>
        <v>36586</v>
      </c>
      <c r="E66" s="9">
        <v>56.6</v>
      </c>
      <c r="F66" s="20"/>
      <c r="G66" s="21"/>
      <c r="H66" s="26"/>
    </row>
    <row r="67" spans="1:8">
      <c r="A67" s="6">
        <v>64</v>
      </c>
      <c r="B67" s="8">
        <v>2000</v>
      </c>
      <c r="C67" s="8">
        <v>4</v>
      </c>
      <c r="D67" s="19">
        <f t="shared" si="0"/>
        <v>36617</v>
      </c>
      <c r="E67" s="9">
        <v>56.7</v>
      </c>
      <c r="F67" s="20"/>
      <c r="G67" s="21"/>
      <c r="H67" s="26"/>
    </row>
    <row r="68" spans="1:8">
      <c r="A68" s="6">
        <v>65</v>
      </c>
      <c r="B68" s="8">
        <v>2000</v>
      </c>
      <c r="C68" s="8">
        <v>5</v>
      </c>
      <c r="D68" s="19">
        <f t="shared" si="0"/>
        <v>36647</v>
      </c>
      <c r="E68" s="9">
        <v>59.3</v>
      </c>
      <c r="F68" s="20"/>
      <c r="G68" s="21"/>
      <c r="H68" s="26"/>
    </row>
    <row r="69" spans="1:8">
      <c r="A69" s="6">
        <v>66</v>
      </c>
      <c r="B69" s="8">
        <v>2000</v>
      </c>
      <c r="C69" s="8">
        <v>6</v>
      </c>
      <c r="D69" s="19">
        <f t="shared" ref="D69:D132" si="1">DATE(B69,C69,1)</f>
        <v>36678</v>
      </c>
      <c r="E69" s="9">
        <v>58.4</v>
      </c>
      <c r="F69" s="20"/>
      <c r="G69" s="21"/>
      <c r="H69" s="26"/>
    </row>
    <row r="70" spans="1:8">
      <c r="A70" s="6">
        <v>67</v>
      </c>
      <c r="B70" s="8">
        <v>2000</v>
      </c>
      <c r="C70" s="8">
        <v>7</v>
      </c>
      <c r="D70" s="19">
        <f t="shared" si="1"/>
        <v>36708</v>
      </c>
      <c r="E70" s="9">
        <v>59.3</v>
      </c>
      <c r="F70" s="20"/>
      <c r="G70" s="21"/>
      <c r="H70" s="26"/>
    </row>
    <row r="71" spans="1:8">
      <c r="A71" s="6">
        <v>68</v>
      </c>
      <c r="B71" s="8">
        <v>2000</v>
      </c>
      <c r="C71" s="8">
        <v>8</v>
      </c>
      <c r="D71" s="19">
        <f t="shared" si="1"/>
        <v>36739</v>
      </c>
      <c r="E71" s="9">
        <v>61</v>
      </c>
      <c r="F71" s="20"/>
      <c r="G71" s="21"/>
      <c r="H71" s="26"/>
    </row>
    <row r="72" spans="1:8">
      <c r="A72" s="6">
        <v>69</v>
      </c>
      <c r="B72" s="8">
        <v>2000</v>
      </c>
      <c r="C72" s="8">
        <v>9</v>
      </c>
      <c r="D72" s="19">
        <f t="shared" si="1"/>
        <v>36770</v>
      </c>
      <c r="E72" s="9">
        <v>62.8</v>
      </c>
      <c r="F72" s="20"/>
      <c r="G72" s="21"/>
      <c r="H72" s="26"/>
    </row>
    <row r="73" spans="1:8">
      <c r="A73" s="6">
        <v>70</v>
      </c>
      <c r="B73" s="8">
        <v>2000</v>
      </c>
      <c r="C73" s="8">
        <v>10</v>
      </c>
      <c r="D73" s="19">
        <f t="shared" si="1"/>
        <v>36800</v>
      </c>
      <c r="E73" s="9">
        <v>63.4</v>
      </c>
      <c r="F73" s="20"/>
      <c r="G73" s="21"/>
      <c r="H73" s="26"/>
    </row>
    <row r="74" spans="1:8">
      <c r="A74" s="6">
        <v>71</v>
      </c>
      <c r="B74" s="8">
        <v>2000</v>
      </c>
      <c r="C74" s="8">
        <v>11</v>
      </c>
      <c r="D74" s="19">
        <f t="shared" si="1"/>
        <v>36831</v>
      </c>
      <c r="E74" s="9">
        <v>64.099999999999994</v>
      </c>
      <c r="F74" s="20"/>
      <c r="G74" s="21"/>
      <c r="H74" s="26"/>
    </row>
    <row r="75" spans="1:8">
      <c r="A75" s="6">
        <v>72</v>
      </c>
      <c r="B75" s="8">
        <v>2000</v>
      </c>
      <c r="C75" s="8">
        <v>12</v>
      </c>
      <c r="D75" s="19">
        <f t="shared" si="1"/>
        <v>36861</v>
      </c>
      <c r="E75" s="9">
        <v>65.900000000000006</v>
      </c>
      <c r="F75" s="20"/>
      <c r="G75" s="21"/>
      <c r="H75" s="26"/>
    </row>
    <row r="76" spans="1:8">
      <c r="A76" s="6">
        <v>73</v>
      </c>
      <c r="B76" s="8">
        <v>2001</v>
      </c>
      <c r="C76" s="8">
        <v>1</v>
      </c>
      <c r="D76" s="19">
        <f t="shared" si="1"/>
        <v>36892</v>
      </c>
      <c r="E76" s="9">
        <v>66.5</v>
      </c>
      <c r="F76" s="20"/>
      <c r="G76" s="21"/>
      <c r="H76" s="26"/>
    </row>
    <row r="77" spans="1:8">
      <c r="A77" s="6">
        <v>74</v>
      </c>
      <c r="B77" s="8">
        <v>2001</v>
      </c>
      <c r="C77" s="8">
        <v>2</v>
      </c>
      <c r="D77" s="19">
        <f t="shared" si="1"/>
        <v>36923</v>
      </c>
      <c r="E77" s="9">
        <v>67.8</v>
      </c>
      <c r="F77" s="20"/>
      <c r="G77" s="21"/>
      <c r="H77" s="26"/>
    </row>
    <row r="78" spans="1:8">
      <c r="A78" s="6">
        <v>75</v>
      </c>
      <c r="B78" s="8">
        <v>2001</v>
      </c>
      <c r="C78" s="8">
        <v>3</v>
      </c>
      <c r="D78" s="19">
        <f t="shared" si="1"/>
        <v>36951</v>
      </c>
      <c r="E78" s="9">
        <v>68.099999999999994</v>
      </c>
      <c r="F78" s="20"/>
      <c r="G78" s="21"/>
      <c r="H78" s="26"/>
    </row>
    <row r="79" spans="1:8">
      <c r="A79" s="6">
        <v>76</v>
      </c>
      <c r="B79" s="8">
        <v>2001</v>
      </c>
      <c r="C79" s="8">
        <v>4</v>
      </c>
      <c r="D79" s="19">
        <f t="shared" si="1"/>
        <v>36982</v>
      </c>
      <c r="E79" s="9">
        <v>65.099999999999994</v>
      </c>
      <c r="F79" s="20"/>
      <c r="G79" s="21"/>
      <c r="H79" s="26"/>
    </row>
    <row r="80" spans="1:8">
      <c r="A80" s="6">
        <v>77</v>
      </c>
      <c r="B80" s="8">
        <v>2001</v>
      </c>
      <c r="C80" s="8">
        <v>5</v>
      </c>
      <c r="D80" s="19">
        <f t="shared" si="1"/>
        <v>37012</v>
      </c>
      <c r="E80" s="9">
        <v>69.7</v>
      </c>
      <c r="F80" s="20"/>
      <c r="G80" s="21"/>
      <c r="H80" s="26"/>
    </row>
    <row r="81" spans="1:8">
      <c r="A81" s="6">
        <v>78</v>
      </c>
      <c r="B81" s="8">
        <v>2001</v>
      </c>
      <c r="C81" s="8">
        <v>6</v>
      </c>
      <c r="D81" s="19">
        <f t="shared" si="1"/>
        <v>37043</v>
      </c>
      <c r="E81" s="9">
        <v>70</v>
      </c>
      <c r="F81" s="20"/>
      <c r="G81" s="21"/>
      <c r="H81" s="26"/>
    </row>
    <row r="82" spans="1:8">
      <c r="A82" s="6">
        <v>79</v>
      </c>
      <c r="B82" s="8">
        <v>2001</v>
      </c>
      <c r="C82" s="8">
        <v>7</v>
      </c>
      <c r="D82" s="19">
        <f t="shared" si="1"/>
        <v>37073</v>
      </c>
      <c r="E82" s="9">
        <v>67.400000000000006</v>
      </c>
      <c r="F82" s="20"/>
      <c r="G82" s="21"/>
      <c r="H82" s="26"/>
    </row>
    <row r="83" spans="1:8">
      <c r="A83" s="6">
        <v>80</v>
      </c>
      <c r="B83" s="8">
        <v>2001</v>
      </c>
      <c r="C83" s="8">
        <v>8</v>
      </c>
      <c r="D83" s="19">
        <f t="shared" si="1"/>
        <v>37104</v>
      </c>
      <c r="E83" s="9">
        <v>72.400000000000006</v>
      </c>
      <c r="F83" s="20"/>
      <c r="G83" s="21"/>
      <c r="H83" s="26"/>
    </row>
    <row r="84" spans="1:8">
      <c r="A84" s="6">
        <v>81</v>
      </c>
      <c r="B84" s="8">
        <v>2001</v>
      </c>
      <c r="C84" s="8">
        <v>9</v>
      </c>
      <c r="D84" s="19">
        <f t="shared" si="1"/>
        <v>37135</v>
      </c>
      <c r="E84" s="9">
        <v>73.900000000000006</v>
      </c>
      <c r="F84" s="20"/>
      <c r="G84" s="21"/>
      <c r="H84" s="26"/>
    </row>
    <row r="85" spans="1:8">
      <c r="A85" s="6">
        <v>82</v>
      </c>
      <c r="B85" s="8">
        <v>2001</v>
      </c>
      <c r="C85" s="8">
        <v>10</v>
      </c>
      <c r="D85" s="19">
        <f t="shared" si="1"/>
        <v>37165</v>
      </c>
      <c r="E85" s="9">
        <v>76</v>
      </c>
      <c r="F85" s="20"/>
      <c r="G85" s="21"/>
      <c r="H85" s="26"/>
    </row>
    <row r="86" spans="1:8">
      <c r="A86" s="6">
        <v>83</v>
      </c>
      <c r="B86" s="8">
        <v>2001</v>
      </c>
      <c r="C86" s="8">
        <v>11</v>
      </c>
      <c r="D86" s="19">
        <f t="shared" si="1"/>
        <v>37196</v>
      </c>
      <c r="E86" s="9">
        <v>75</v>
      </c>
      <c r="F86" s="20"/>
      <c r="G86" s="21"/>
      <c r="H86" s="26"/>
    </row>
    <row r="87" spans="1:8">
      <c r="A87" s="6">
        <v>84</v>
      </c>
      <c r="B87" s="8">
        <v>2001</v>
      </c>
      <c r="C87" s="8">
        <v>12</v>
      </c>
      <c r="D87" s="19">
        <f t="shared" si="1"/>
        <v>37226</v>
      </c>
      <c r="E87" s="9">
        <v>74.900000000000006</v>
      </c>
      <c r="F87" s="20"/>
      <c r="G87" s="21"/>
      <c r="H87" s="26"/>
    </row>
    <row r="88" spans="1:8">
      <c r="A88" s="6">
        <v>85</v>
      </c>
      <c r="B88" s="8">
        <v>2002</v>
      </c>
      <c r="C88" s="8">
        <v>1</v>
      </c>
      <c r="D88" s="19">
        <f t="shared" si="1"/>
        <v>37257</v>
      </c>
      <c r="E88" s="9">
        <v>75.2</v>
      </c>
      <c r="F88" s="20"/>
      <c r="G88" s="21"/>
      <c r="H88" s="26"/>
    </row>
    <row r="89" spans="1:8">
      <c r="A89" s="6">
        <v>86</v>
      </c>
      <c r="B89" s="8">
        <v>2002</v>
      </c>
      <c r="C89" s="8">
        <v>2</v>
      </c>
      <c r="D89" s="19">
        <f t="shared" si="1"/>
        <v>37288</v>
      </c>
      <c r="E89" s="9">
        <v>71.599999999999994</v>
      </c>
      <c r="F89" s="20"/>
      <c r="G89" s="21"/>
      <c r="H89" s="26"/>
    </row>
    <row r="90" spans="1:8">
      <c r="A90" s="6">
        <v>87</v>
      </c>
      <c r="B90" s="8">
        <v>2002</v>
      </c>
      <c r="C90" s="8">
        <v>3</v>
      </c>
      <c r="D90" s="19">
        <f t="shared" si="1"/>
        <v>37316</v>
      </c>
      <c r="E90" s="9">
        <v>73.599999999999994</v>
      </c>
      <c r="F90" s="20"/>
      <c r="G90" s="21"/>
      <c r="H90" s="26"/>
    </row>
    <row r="91" spans="1:8">
      <c r="A91" s="6">
        <v>88</v>
      </c>
      <c r="B91" s="8">
        <v>2002</v>
      </c>
      <c r="C91" s="8">
        <v>4</v>
      </c>
      <c r="D91" s="19">
        <f t="shared" si="1"/>
        <v>37347</v>
      </c>
      <c r="E91" s="9">
        <v>76.2</v>
      </c>
      <c r="F91" s="20"/>
      <c r="G91" s="21"/>
      <c r="H91" s="26"/>
    </row>
    <row r="92" spans="1:8">
      <c r="A92" s="6">
        <v>89</v>
      </c>
      <c r="B92" s="8">
        <v>2002</v>
      </c>
      <c r="C92" s="8">
        <v>5</v>
      </c>
      <c r="D92" s="19">
        <f t="shared" si="1"/>
        <v>37377</v>
      </c>
      <c r="E92" s="9">
        <v>74.2</v>
      </c>
      <c r="F92" s="20"/>
      <c r="G92" s="21"/>
      <c r="H92" s="26"/>
    </row>
    <row r="93" spans="1:8">
      <c r="A93" s="6">
        <v>90</v>
      </c>
      <c r="B93" s="8">
        <v>2002</v>
      </c>
      <c r="C93" s="8">
        <v>6</v>
      </c>
      <c r="D93" s="19">
        <f t="shared" si="1"/>
        <v>37408</v>
      </c>
      <c r="E93" s="9">
        <v>74.8</v>
      </c>
      <c r="F93" s="20"/>
      <c r="G93" s="21"/>
      <c r="H93" s="26"/>
    </row>
    <row r="94" spans="1:8">
      <c r="A94" s="6">
        <v>91</v>
      </c>
      <c r="B94" s="8">
        <v>2002</v>
      </c>
      <c r="C94" s="8">
        <v>7</v>
      </c>
      <c r="D94" s="19">
        <f t="shared" si="1"/>
        <v>37438</v>
      </c>
      <c r="E94" s="9">
        <v>72</v>
      </c>
      <c r="F94" s="20"/>
      <c r="G94" s="21"/>
      <c r="H94" s="26"/>
    </row>
    <row r="95" spans="1:8">
      <c r="A95" s="6">
        <v>92</v>
      </c>
      <c r="B95" s="8">
        <v>2002</v>
      </c>
      <c r="C95" s="8">
        <v>8</v>
      </c>
      <c r="D95" s="19">
        <f t="shared" si="1"/>
        <v>37469</v>
      </c>
      <c r="E95" s="9">
        <v>70.900000000000006</v>
      </c>
      <c r="F95" s="20"/>
      <c r="G95" s="21"/>
      <c r="H95" s="26"/>
    </row>
    <row r="96" spans="1:8">
      <c r="A96" s="6">
        <v>93</v>
      </c>
      <c r="B96" s="8">
        <v>2002</v>
      </c>
      <c r="C96" s="8">
        <v>9</v>
      </c>
      <c r="D96" s="19">
        <f t="shared" si="1"/>
        <v>37500</v>
      </c>
      <c r="E96" s="9">
        <v>75.7</v>
      </c>
      <c r="F96" s="20"/>
      <c r="G96" s="21"/>
      <c r="H96" s="26"/>
    </row>
    <row r="97" spans="1:8">
      <c r="A97" s="6">
        <v>94</v>
      </c>
      <c r="B97" s="8">
        <v>2002</v>
      </c>
      <c r="C97" s="8">
        <v>10</v>
      </c>
      <c r="D97" s="19">
        <f t="shared" si="1"/>
        <v>37530</v>
      </c>
      <c r="E97" s="9">
        <v>70.5</v>
      </c>
      <c r="F97" s="20"/>
      <c r="G97" s="21"/>
      <c r="H97" s="26"/>
    </row>
    <row r="98" spans="1:8">
      <c r="A98" s="6">
        <v>95</v>
      </c>
      <c r="B98" s="8">
        <v>2002</v>
      </c>
      <c r="C98" s="8">
        <v>11</v>
      </c>
      <c r="D98" s="19">
        <f t="shared" si="1"/>
        <v>37561</v>
      </c>
      <c r="E98" s="9">
        <v>71.599999999999994</v>
      </c>
      <c r="F98" s="20"/>
      <c r="G98" s="21"/>
      <c r="H98" s="26"/>
    </row>
    <row r="99" spans="1:8">
      <c r="A99" s="6">
        <v>96</v>
      </c>
      <c r="B99" s="8">
        <v>2002</v>
      </c>
      <c r="C99" s="8">
        <v>12</v>
      </c>
      <c r="D99" s="19">
        <f t="shared" si="1"/>
        <v>37591</v>
      </c>
      <c r="E99" s="9">
        <v>69.900000000000006</v>
      </c>
      <c r="F99" s="20"/>
      <c r="G99" s="21"/>
      <c r="H99" s="26"/>
    </row>
    <row r="100" spans="1:8">
      <c r="A100" s="6">
        <v>97</v>
      </c>
      <c r="B100" s="8">
        <v>2003</v>
      </c>
      <c r="C100" s="8">
        <v>1</v>
      </c>
      <c r="D100" s="19">
        <f t="shared" si="1"/>
        <v>37622</v>
      </c>
      <c r="E100" s="9">
        <v>71.5</v>
      </c>
      <c r="F100" s="20"/>
      <c r="G100" s="21"/>
      <c r="H100" s="26"/>
    </row>
    <row r="101" spans="1:8">
      <c r="A101" s="6">
        <v>98</v>
      </c>
      <c r="B101" s="8">
        <v>2003</v>
      </c>
      <c r="C101" s="8">
        <v>2</v>
      </c>
      <c r="D101" s="19">
        <f t="shared" si="1"/>
        <v>37653</v>
      </c>
      <c r="E101" s="9">
        <v>71.8</v>
      </c>
      <c r="F101" s="20"/>
      <c r="G101" s="21"/>
      <c r="H101" s="26"/>
    </row>
    <row r="102" spans="1:8">
      <c r="A102" s="6">
        <v>99</v>
      </c>
      <c r="B102" s="8">
        <v>2003</v>
      </c>
      <c r="C102" s="8">
        <v>3</v>
      </c>
      <c r="D102" s="19">
        <f t="shared" si="1"/>
        <v>37681</v>
      </c>
      <c r="E102" s="9">
        <v>74.400000000000006</v>
      </c>
      <c r="F102" s="20"/>
      <c r="G102" s="21"/>
      <c r="H102" s="26"/>
    </row>
    <row r="103" spans="1:8">
      <c r="A103" s="6">
        <v>100</v>
      </c>
      <c r="B103" s="8">
        <v>2003</v>
      </c>
      <c r="C103" s="8">
        <v>4</v>
      </c>
      <c r="D103" s="19">
        <f t="shared" si="1"/>
        <v>37712</v>
      </c>
      <c r="E103" s="9">
        <v>74.599999999999994</v>
      </c>
      <c r="F103" s="20"/>
      <c r="G103" s="21"/>
      <c r="H103" s="26"/>
    </row>
    <row r="104" spans="1:8">
      <c r="A104" s="6">
        <v>101</v>
      </c>
      <c r="B104" s="8">
        <v>2003</v>
      </c>
      <c r="C104" s="8">
        <v>5</v>
      </c>
      <c r="D104" s="19">
        <f t="shared" si="1"/>
        <v>37742</v>
      </c>
      <c r="E104" s="9">
        <v>74.099999999999994</v>
      </c>
      <c r="F104" s="20"/>
      <c r="G104" s="21"/>
      <c r="H104" s="26"/>
    </row>
    <row r="105" spans="1:8">
      <c r="A105" s="6">
        <v>102</v>
      </c>
      <c r="B105" s="8">
        <v>2003</v>
      </c>
      <c r="C105" s="8">
        <v>6</v>
      </c>
      <c r="D105" s="19">
        <f t="shared" si="1"/>
        <v>37773</v>
      </c>
      <c r="E105" s="9">
        <v>74.7</v>
      </c>
      <c r="F105" s="20"/>
      <c r="G105" s="21"/>
      <c r="H105" s="26"/>
    </row>
    <row r="106" spans="1:8">
      <c r="A106" s="6">
        <v>103</v>
      </c>
      <c r="B106" s="8">
        <v>2003</v>
      </c>
      <c r="C106" s="8">
        <v>7</v>
      </c>
      <c r="D106" s="19">
        <f t="shared" si="1"/>
        <v>37803</v>
      </c>
      <c r="E106" s="9">
        <v>75.599999999999994</v>
      </c>
      <c r="F106" s="20"/>
      <c r="G106" s="21"/>
      <c r="H106" s="26"/>
    </row>
    <row r="107" spans="1:8">
      <c r="A107" s="6">
        <v>104</v>
      </c>
      <c r="B107" s="8">
        <v>2003</v>
      </c>
      <c r="C107" s="8">
        <v>8</v>
      </c>
      <c r="D107" s="19">
        <f t="shared" si="1"/>
        <v>37834</v>
      </c>
      <c r="E107" s="9">
        <v>76.5</v>
      </c>
      <c r="F107" s="20"/>
      <c r="G107" s="21"/>
      <c r="H107" s="26"/>
    </row>
    <row r="108" spans="1:8">
      <c r="A108" s="6">
        <v>105</v>
      </c>
      <c r="B108" s="8">
        <v>2003</v>
      </c>
      <c r="C108" s="8">
        <v>9</v>
      </c>
      <c r="D108" s="19">
        <f t="shared" si="1"/>
        <v>37865</v>
      </c>
      <c r="E108" s="9">
        <v>74.900000000000006</v>
      </c>
      <c r="F108" s="20"/>
      <c r="G108" s="21"/>
      <c r="H108" s="26"/>
    </row>
    <row r="109" spans="1:8">
      <c r="A109" s="6">
        <v>106</v>
      </c>
      <c r="B109" s="8">
        <v>2003</v>
      </c>
      <c r="C109" s="8">
        <v>10</v>
      </c>
      <c r="D109" s="19">
        <f t="shared" si="1"/>
        <v>37895</v>
      </c>
      <c r="E109" s="9">
        <v>73.2</v>
      </c>
      <c r="F109" s="20"/>
      <c r="G109" s="21"/>
      <c r="H109" s="26"/>
    </row>
    <row r="110" spans="1:8">
      <c r="A110" s="6">
        <v>107</v>
      </c>
      <c r="B110" s="8">
        <v>2003</v>
      </c>
      <c r="C110" s="8">
        <v>11</v>
      </c>
      <c r="D110" s="19">
        <f t="shared" si="1"/>
        <v>37926</v>
      </c>
      <c r="E110" s="9">
        <v>73.5</v>
      </c>
      <c r="F110" s="20"/>
      <c r="G110" s="21"/>
      <c r="H110" s="26"/>
    </row>
    <row r="111" spans="1:8">
      <c r="A111" s="6">
        <v>108</v>
      </c>
      <c r="B111" s="8">
        <v>2003</v>
      </c>
      <c r="C111" s="8">
        <v>12</v>
      </c>
      <c r="D111" s="19">
        <f t="shared" si="1"/>
        <v>37956</v>
      </c>
      <c r="E111" s="9">
        <v>74.7</v>
      </c>
      <c r="F111" s="20"/>
      <c r="G111" s="21"/>
      <c r="H111" s="26"/>
    </row>
    <row r="112" spans="1:8">
      <c r="A112" s="6">
        <v>109</v>
      </c>
      <c r="B112" s="8">
        <v>2004</v>
      </c>
      <c r="C112" s="8">
        <v>1</v>
      </c>
      <c r="D112" s="19">
        <f t="shared" si="1"/>
        <v>37987</v>
      </c>
      <c r="E112" s="9">
        <v>74.5</v>
      </c>
      <c r="F112" s="20"/>
      <c r="G112" s="21"/>
      <c r="H112" s="26"/>
    </row>
    <row r="113" spans="1:8">
      <c r="A113" s="6">
        <v>110</v>
      </c>
      <c r="B113" s="8">
        <v>2004</v>
      </c>
      <c r="C113" s="8">
        <v>2</v>
      </c>
      <c r="D113" s="19">
        <f t="shared" si="1"/>
        <v>38018</v>
      </c>
      <c r="E113" s="9">
        <v>75.099999999999994</v>
      </c>
      <c r="F113" s="20"/>
      <c r="G113" s="21"/>
      <c r="H113" s="26"/>
    </row>
    <row r="114" spans="1:8">
      <c r="A114" s="6">
        <v>111</v>
      </c>
      <c r="B114" s="8">
        <v>2004</v>
      </c>
      <c r="C114" s="8">
        <v>3</v>
      </c>
      <c r="D114" s="19">
        <f t="shared" si="1"/>
        <v>38047</v>
      </c>
      <c r="E114" s="9">
        <v>73.3</v>
      </c>
      <c r="F114" s="20"/>
      <c r="G114" s="21"/>
      <c r="H114" s="26"/>
    </row>
    <row r="115" spans="1:8">
      <c r="A115" s="6">
        <v>112</v>
      </c>
      <c r="B115" s="8">
        <v>2004</v>
      </c>
      <c r="C115" s="8">
        <v>4</v>
      </c>
      <c r="D115" s="19">
        <f t="shared" si="1"/>
        <v>38078</v>
      </c>
      <c r="E115" s="9">
        <v>74.599999999999994</v>
      </c>
      <c r="F115" s="20"/>
      <c r="G115" s="21"/>
      <c r="H115" s="26"/>
    </row>
    <row r="116" spans="1:8">
      <c r="A116" s="6">
        <v>113</v>
      </c>
      <c r="B116" s="8">
        <v>2004</v>
      </c>
      <c r="C116" s="8">
        <v>5</v>
      </c>
      <c r="D116" s="19">
        <f t="shared" si="1"/>
        <v>38108</v>
      </c>
      <c r="E116" s="9">
        <v>73.7</v>
      </c>
      <c r="F116" s="20"/>
      <c r="G116" s="21"/>
      <c r="H116" s="26"/>
    </row>
    <row r="117" spans="1:8">
      <c r="A117" s="6">
        <v>114</v>
      </c>
      <c r="B117" s="8">
        <v>2004</v>
      </c>
      <c r="C117" s="8">
        <v>6</v>
      </c>
      <c r="D117" s="19">
        <f t="shared" si="1"/>
        <v>38139</v>
      </c>
      <c r="E117" s="9">
        <v>74.900000000000006</v>
      </c>
      <c r="F117" s="20"/>
      <c r="G117" s="21"/>
      <c r="H117" s="26"/>
    </row>
    <row r="118" spans="1:8">
      <c r="A118" s="6">
        <v>115</v>
      </c>
      <c r="B118" s="8">
        <v>2004</v>
      </c>
      <c r="C118" s="8">
        <v>7</v>
      </c>
      <c r="D118" s="19">
        <f t="shared" si="1"/>
        <v>38169</v>
      </c>
      <c r="E118" s="9">
        <v>78.900000000000006</v>
      </c>
      <c r="F118" s="20"/>
      <c r="G118" s="21"/>
      <c r="H118" s="26"/>
    </row>
    <row r="119" spans="1:8">
      <c r="A119" s="6">
        <v>116</v>
      </c>
      <c r="B119" s="8">
        <v>2004</v>
      </c>
      <c r="C119" s="8">
        <v>8</v>
      </c>
      <c r="D119" s="19">
        <f t="shared" si="1"/>
        <v>38200</v>
      </c>
      <c r="E119" s="9">
        <v>76.400000000000006</v>
      </c>
      <c r="F119" s="20"/>
      <c r="G119" s="21"/>
      <c r="H119" s="26"/>
    </row>
    <row r="120" spans="1:8">
      <c r="A120" s="6">
        <v>117</v>
      </c>
      <c r="B120" s="8">
        <v>2004</v>
      </c>
      <c r="C120" s="8">
        <v>9</v>
      </c>
      <c r="D120" s="19">
        <f t="shared" si="1"/>
        <v>38231</v>
      </c>
      <c r="E120" s="9">
        <v>76.900000000000006</v>
      </c>
      <c r="F120" s="20"/>
      <c r="G120" s="21"/>
      <c r="H120" s="26"/>
    </row>
    <row r="121" spans="1:8">
      <c r="A121" s="6">
        <v>118</v>
      </c>
      <c r="B121" s="8">
        <v>2004</v>
      </c>
      <c r="C121" s="8">
        <v>10</v>
      </c>
      <c r="D121" s="19">
        <f t="shared" si="1"/>
        <v>38261</v>
      </c>
      <c r="E121" s="9">
        <v>83.6</v>
      </c>
      <c r="F121" s="20"/>
      <c r="G121" s="21"/>
      <c r="H121" s="26"/>
    </row>
    <row r="122" spans="1:8">
      <c r="A122" s="6">
        <v>119</v>
      </c>
      <c r="B122" s="8">
        <v>2004</v>
      </c>
      <c r="C122" s="8">
        <v>11</v>
      </c>
      <c r="D122" s="19">
        <f t="shared" si="1"/>
        <v>38292</v>
      </c>
      <c r="E122" s="9">
        <v>77</v>
      </c>
      <c r="F122" s="20"/>
      <c r="G122" s="21"/>
      <c r="H122" s="26"/>
    </row>
    <row r="123" spans="1:8">
      <c r="A123" s="6">
        <v>120</v>
      </c>
      <c r="B123" s="8">
        <v>2004</v>
      </c>
      <c r="C123" s="8">
        <v>12</v>
      </c>
      <c r="D123" s="19">
        <f t="shared" si="1"/>
        <v>38322</v>
      </c>
      <c r="E123" s="9">
        <v>80.099999999999994</v>
      </c>
      <c r="F123" s="20"/>
      <c r="G123" s="21"/>
      <c r="H123" s="26"/>
    </row>
    <row r="124" spans="1:8">
      <c r="A124" s="6">
        <v>121</v>
      </c>
      <c r="B124" s="8">
        <v>2005</v>
      </c>
      <c r="C124" s="8">
        <v>1</v>
      </c>
      <c r="D124" s="19">
        <f t="shared" si="1"/>
        <v>38353</v>
      </c>
      <c r="E124" s="9">
        <v>74</v>
      </c>
      <c r="F124" s="20"/>
      <c r="G124" s="21"/>
      <c r="H124" s="26"/>
    </row>
    <row r="125" spans="1:8">
      <c r="A125" s="6">
        <v>122</v>
      </c>
      <c r="B125" s="8">
        <v>2005</v>
      </c>
      <c r="C125" s="8">
        <v>2</v>
      </c>
      <c r="D125" s="19">
        <f t="shared" si="1"/>
        <v>38384</v>
      </c>
      <c r="E125" s="9">
        <v>79.400000000000006</v>
      </c>
      <c r="F125" s="20"/>
      <c r="G125" s="21"/>
      <c r="H125" s="26"/>
    </row>
    <row r="126" spans="1:8">
      <c r="A126" s="6">
        <v>123</v>
      </c>
      <c r="B126" s="8">
        <v>2005</v>
      </c>
      <c r="C126" s="8">
        <v>3</v>
      </c>
      <c r="D126" s="19">
        <f t="shared" si="1"/>
        <v>38412</v>
      </c>
      <c r="E126" s="9">
        <v>78.5</v>
      </c>
      <c r="F126" s="20"/>
      <c r="G126" s="21"/>
      <c r="H126" s="26"/>
    </row>
    <row r="127" spans="1:8">
      <c r="A127" s="6">
        <v>124</v>
      </c>
      <c r="B127" s="8">
        <v>2005</v>
      </c>
      <c r="C127" s="8">
        <v>4</v>
      </c>
      <c r="D127" s="19">
        <f t="shared" si="1"/>
        <v>38443</v>
      </c>
      <c r="E127" s="9">
        <v>77</v>
      </c>
      <c r="F127" s="20"/>
      <c r="G127" s="21"/>
      <c r="H127" s="26"/>
    </row>
    <row r="128" spans="1:8">
      <c r="A128" s="6">
        <v>125</v>
      </c>
      <c r="B128" s="8">
        <v>2005</v>
      </c>
      <c r="C128" s="8">
        <v>5</v>
      </c>
      <c r="D128" s="19">
        <f t="shared" si="1"/>
        <v>38473</v>
      </c>
      <c r="E128" s="9">
        <v>79</v>
      </c>
      <c r="F128" s="20"/>
      <c r="G128" s="21"/>
      <c r="H128" s="26"/>
    </row>
    <row r="129" spans="1:8">
      <c r="A129" s="6">
        <v>126</v>
      </c>
      <c r="B129" s="8">
        <v>2005</v>
      </c>
      <c r="C129" s="8">
        <v>6</v>
      </c>
      <c r="D129" s="19">
        <f t="shared" si="1"/>
        <v>38504</v>
      </c>
      <c r="E129" s="9">
        <v>81.3</v>
      </c>
      <c r="F129" s="20"/>
      <c r="G129" s="21"/>
      <c r="H129" s="26"/>
    </row>
    <row r="130" spans="1:8">
      <c r="A130" s="6">
        <v>127</v>
      </c>
      <c r="B130" s="8">
        <v>2005</v>
      </c>
      <c r="C130" s="8">
        <v>7</v>
      </c>
      <c r="D130" s="19">
        <f t="shared" si="1"/>
        <v>38534</v>
      </c>
      <c r="E130" s="9">
        <v>86.4</v>
      </c>
      <c r="F130" s="20"/>
      <c r="G130" s="21"/>
      <c r="H130" s="26"/>
    </row>
    <row r="131" spans="1:8">
      <c r="A131" s="6">
        <v>128</v>
      </c>
      <c r="B131" s="8">
        <v>2005</v>
      </c>
      <c r="C131" s="8">
        <v>8</v>
      </c>
      <c r="D131" s="19">
        <f t="shared" si="1"/>
        <v>38565</v>
      </c>
      <c r="E131" s="9">
        <v>81.099999999999994</v>
      </c>
      <c r="F131" s="20"/>
      <c r="G131" s="21"/>
      <c r="H131" s="26"/>
    </row>
    <row r="132" spans="1:8">
      <c r="A132" s="6">
        <v>129</v>
      </c>
      <c r="B132" s="8">
        <v>2005</v>
      </c>
      <c r="C132" s="8">
        <v>9</v>
      </c>
      <c r="D132" s="19">
        <f t="shared" si="1"/>
        <v>38596</v>
      </c>
      <c r="E132" s="9">
        <v>81</v>
      </c>
      <c r="F132" s="20"/>
      <c r="G132" s="21"/>
      <c r="H132" s="26"/>
    </row>
    <row r="133" spans="1:8">
      <c r="A133" s="6">
        <v>130</v>
      </c>
      <c r="B133" s="8">
        <v>2005</v>
      </c>
      <c r="C133" s="8">
        <v>10</v>
      </c>
      <c r="D133" s="19">
        <f t="shared" ref="D133:D196" si="2">DATE(B133,C133,1)</f>
        <v>38626</v>
      </c>
      <c r="E133" s="9">
        <v>82.8</v>
      </c>
      <c r="F133" s="20"/>
      <c r="G133" s="21"/>
      <c r="H133" s="26"/>
    </row>
    <row r="134" spans="1:8">
      <c r="A134" s="6">
        <v>131</v>
      </c>
      <c r="B134" s="8">
        <v>2005</v>
      </c>
      <c r="C134" s="8">
        <v>11</v>
      </c>
      <c r="D134" s="19">
        <f t="shared" si="2"/>
        <v>38657</v>
      </c>
      <c r="E134" s="9">
        <v>84.8</v>
      </c>
      <c r="F134" s="20"/>
      <c r="G134" s="21"/>
      <c r="H134" s="26"/>
    </row>
    <row r="135" spans="1:8">
      <c r="A135" s="6">
        <v>132</v>
      </c>
      <c r="B135" s="8">
        <v>2005</v>
      </c>
      <c r="C135" s="8">
        <v>12</v>
      </c>
      <c r="D135" s="19">
        <f t="shared" si="2"/>
        <v>38687</v>
      </c>
      <c r="E135" s="9">
        <v>87.8</v>
      </c>
      <c r="F135" s="20"/>
      <c r="G135" s="21"/>
      <c r="H135" s="26"/>
    </row>
    <row r="136" spans="1:8">
      <c r="A136" s="6">
        <v>133</v>
      </c>
      <c r="B136" s="8">
        <v>2006</v>
      </c>
      <c r="C136" s="8">
        <v>1</v>
      </c>
      <c r="D136" s="19">
        <f t="shared" si="2"/>
        <v>38718</v>
      </c>
      <c r="E136" s="9">
        <v>82.1</v>
      </c>
      <c r="F136" s="20"/>
      <c r="G136" s="21"/>
      <c r="H136" s="26"/>
    </row>
    <row r="137" spans="1:8">
      <c r="A137" s="6">
        <v>134</v>
      </c>
      <c r="B137" s="8">
        <v>2006</v>
      </c>
      <c r="C137" s="8">
        <v>2</v>
      </c>
      <c r="D137" s="19">
        <f t="shared" si="2"/>
        <v>38749</v>
      </c>
      <c r="E137" s="9">
        <v>83.6</v>
      </c>
      <c r="F137" s="20"/>
      <c r="G137" s="21"/>
      <c r="H137" s="26"/>
    </row>
    <row r="138" spans="1:8">
      <c r="A138" s="6">
        <v>135</v>
      </c>
      <c r="B138" s="8">
        <v>2006</v>
      </c>
      <c r="C138" s="8">
        <v>3</v>
      </c>
      <c r="D138" s="19">
        <f t="shared" si="2"/>
        <v>38777</v>
      </c>
      <c r="E138" s="9">
        <v>85.9</v>
      </c>
      <c r="F138" s="20"/>
      <c r="G138" s="21"/>
      <c r="H138" s="26"/>
    </row>
    <row r="139" spans="1:8">
      <c r="A139" s="6">
        <v>136</v>
      </c>
      <c r="B139" s="8">
        <v>2006</v>
      </c>
      <c r="C139" s="8">
        <v>4</v>
      </c>
      <c r="D139" s="19">
        <f t="shared" si="2"/>
        <v>38808</v>
      </c>
      <c r="E139" s="9">
        <v>86.3</v>
      </c>
      <c r="F139" s="20"/>
      <c r="G139" s="21"/>
      <c r="H139" s="26"/>
    </row>
    <row r="140" spans="1:8">
      <c r="A140" s="6">
        <v>137</v>
      </c>
      <c r="B140" s="8">
        <v>2006</v>
      </c>
      <c r="C140" s="8">
        <v>5</v>
      </c>
      <c r="D140" s="19">
        <f t="shared" si="2"/>
        <v>38838</v>
      </c>
      <c r="E140" s="9">
        <v>86.5</v>
      </c>
      <c r="F140" s="20"/>
      <c r="G140" s="21"/>
      <c r="H140" s="26"/>
    </row>
    <row r="141" spans="1:8">
      <c r="A141" s="6">
        <v>138</v>
      </c>
      <c r="B141" s="8">
        <v>2006</v>
      </c>
      <c r="C141" s="8">
        <v>6</v>
      </c>
      <c r="D141" s="19">
        <f t="shared" si="2"/>
        <v>38869</v>
      </c>
      <c r="E141" s="9">
        <v>86.7</v>
      </c>
      <c r="F141" s="20"/>
      <c r="G141" s="21"/>
      <c r="H141" s="26"/>
    </row>
    <row r="142" spans="1:8">
      <c r="A142" s="6">
        <v>139</v>
      </c>
      <c r="B142" s="8">
        <v>2006</v>
      </c>
      <c r="C142" s="8">
        <v>7</v>
      </c>
      <c r="D142" s="19">
        <f t="shared" si="2"/>
        <v>38899</v>
      </c>
      <c r="E142" s="9">
        <v>87.1</v>
      </c>
      <c r="F142" s="20"/>
      <c r="G142" s="21"/>
      <c r="H142" s="26"/>
    </row>
    <row r="143" spans="1:8">
      <c r="A143" s="6">
        <v>140</v>
      </c>
      <c r="B143" s="8">
        <v>2006</v>
      </c>
      <c r="C143" s="8">
        <v>8</v>
      </c>
      <c r="D143" s="19">
        <f t="shared" si="2"/>
        <v>38930</v>
      </c>
      <c r="E143" s="9">
        <v>89.1</v>
      </c>
      <c r="F143" s="20"/>
      <c r="G143" s="21"/>
      <c r="H143" s="26"/>
    </row>
    <row r="144" spans="1:8">
      <c r="A144" s="6">
        <v>141</v>
      </c>
      <c r="B144" s="8">
        <v>2006</v>
      </c>
      <c r="C144" s="8">
        <v>9</v>
      </c>
      <c r="D144" s="19">
        <f t="shared" si="2"/>
        <v>38961</v>
      </c>
      <c r="E144" s="9">
        <v>89.6</v>
      </c>
      <c r="F144" s="20"/>
      <c r="G144" s="21"/>
      <c r="H144" s="26"/>
    </row>
    <row r="145" spans="1:8">
      <c r="A145" s="6">
        <v>142</v>
      </c>
      <c r="B145" s="8">
        <v>2006</v>
      </c>
      <c r="C145" s="8">
        <v>10</v>
      </c>
      <c r="D145" s="19">
        <f t="shared" si="2"/>
        <v>38991</v>
      </c>
      <c r="E145" s="9">
        <v>94.1</v>
      </c>
      <c r="F145" s="20"/>
      <c r="G145" s="21"/>
      <c r="H145" s="26"/>
    </row>
    <row r="146" spans="1:8">
      <c r="A146" s="6">
        <v>143</v>
      </c>
      <c r="B146" s="8">
        <v>2006</v>
      </c>
      <c r="C146" s="8">
        <v>11</v>
      </c>
      <c r="D146" s="19">
        <f t="shared" si="2"/>
        <v>39022</v>
      </c>
      <c r="E146" s="9">
        <v>87.9</v>
      </c>
      <c r="F146" s="20"/>
      <c r="G146" s="21"/>
      <c r="H146" s="26"/>
    </row>
    <row r="147" spans="1:8">
      <c r="A147" s="6">
        <v>144</v>
      </c>
      <c r="B147" s="8">
        <v>2006</v>
      </c>
      <c r="C147" s="8">
        <v>12</v>
      </c>
      <c r="D147" s="19">
        <f t="shared" si="2"/>
        <v>39052</v>
      </c>
      <c r="E147" s="9">
        <v>88.8</v>
      </c>
      <c r="F147" s="20"/>
      <c r="G147" s="21"/>
      <c r="H147" s="26"/>
    </row>
    <row r="148" spans="1:8">
      <c r="A148" s="6">
        <v>145</v>
      </c>
      <c r="B148" s="8">
        <v>2007</v>
      </c>
      <c r="C148" s="8">
        <v>1</v>
      </c>
      <c r="D148" s="19">
        <f t="shared" si="2"/>
        <v>39083</v>
      </c>
      <c r="E148" s="9">
        <v>89.9</v>
      </c>
      <c r="F148" s="20"/>
      <c r="G148" s="21"/>
      <c r="H148" s="26"/>
    </row>
    <row r="149" spans="1:8">
      <c r="A149" s="6">
        <v>146</v>
      </c>
      <c r="B149" s="8">
        <v>2007</v>
      </c>
      <c r="C149" s="8">
        <v>2</v>
      </c>
      <c r="D149" s="19">
        <f t="shared" si="2"/>
        <v>39114</v>
      </c>
      <c r="E149" s="9">
        <v>89</v>
      </c>
      <c r="F149" s="20"/>
      <c r="G149" s="21"/>
      <c r="H149" s="26"/>
    </row>
    <row r="150" spans="1:8">
      <c r="A150" s="6">
        <v>147</v>
      </c>
      <c r="B150" s="8">
        <v>2007</v>
      </c>
      <c r="C150" s="8">
        <v>3</v>
      </c>
      <c r="D150" s="19">
        <f t="shared" si="2"/>
        <v>39142</v>
      </c>
      <c r="E150" s="9">
        <v>89.4</v>
      </c>
      <c r="F150" s="20"/>
      <c r="G150" s="21"/>
      <c r="H150" s="26"/>
    </row>
    <row r="151" spans="1:8">
      <c r="A151" s="6">
        <v>148</v>
      </c>
      <c r="B151" s="8">
        <v>2007</v>
      </c>
      <c r="C151" s="8">
        <v>4</v>
      </c>
      <c r="D151" s="19">
        <f t="shared" si="2"/>
        <v>39173</v>
      </c>
      <c r="E151" s="9">
        <v>90.7</v>
      </c>
      <c r="F151" s="20"/>
      <c r="G151" s="21"/>
      <c r="H151" s="26"/>
    </row>
    <row r="152" spans="1:8">
      <c r="A152" s="6">
        <v>149</v>
      </c>
      <c r="B152" s="8">
        <v>2007</v>
      </c>
      <c r="C152" s="8">
        <v>5</v>
      </c>
      <c r="D152" s="19">
        <f t="shared" si="2"/>
        <v>39203</v>
      </c>
      <c r="E152" s="9">
        <v>93</v>
      </c>
      <c r="F152" s="20"/>
      <c r="G152" s="21"/>
      <c r="H152" s="26"/>
    </row>
    <row r="153" spans="1:8">
      <c r="A153" s="6">
        <v>150</v>
      </c>
      <c r="B153" s="8">
        <v>2007</v>
      </c>
      <c r="C153" s="8">
        <v>6</v>
      </c>
      <c r="D153" s="19">
        <f t="shared" si="2"/>
        <v>39234</v>
      </c>
      <c r="E153" s="9">
        <v>92.2</v>
      </c>
      <c r="F153" s="20"/>
      <c r="G153" s="21"/>
      <c r="H153" s="26"/>
    </row>
    <row r="154" spans="1:8">
      <c r="A154" s="6">
        <v>151</v>
      </c>
      <c r="B154" s="8">
        <v>2007</v>
      </c>
      <c r="C154" s="8">
        <v>7</v>
      </c>
      <c r="D154" s="19">
        <f t="shared" si="2"/>
        <v>39264</v>
      </c>
      <c r="E154" s="9">
        <v>89.3</v>
      </c>
      <c r="F154" s="20"/>
      <c r="G154" s="21"/>
      <c r="H154" s="26"/>
    </row>
    <row r="155" spans="1:8">
      <c r="A155" s="6">
        <v>152</v>
      </c>
      <c r="B155" s="8">
        <v>2007</v>
      </c>
      <c r="C155" s="8">
        <v>8</v>
      </c>
      <c r="D155" s="19">
        <f t="shared" si="2"/>
        <v>39295</v>
      </c>
      <c r="E155" s="9">
        <v>91.4</v>
      </c>
      <c r="F155" s="20"/>
      <c r="G155" s="21"/>
      <c r="H155" s="26"/>
    </row>
    <row r="156" spans="1:8">
      <c r="A156" s="6">
        <v>153</v>
      </c>
      <c r="B156" s="8">
        <v>2007</v>
      </c>
      <c r="C156" s="8">
        <v>9</v>
      </c>
      <c r="D156" s="19">
        <f t="shared" si="2"/>
        <v>39326</v>
      </c>
      <c r="E156" s="9">
        <v>93.6</v>
      </c>
      <c r="F156" s="20"/>
      <c r="G156" s="21"/>
      <c r="H156" s="26"/>
    </row>
    <row r="157" spans="1:8">
      <c r="A157" s="6">
        <v>154</v>
      </c>
      <c r="B157" s="8">
        <v>2007</v>
      </c>
      <c r="C157" s="8">
        <v>10</v>
      </c>
      <c r="D157" s="19">
        <f t="shared" si="2"/>
        <v>39356</v>
      </c>
      <c r="E157" s="9">
        <v>93.1</v>
      </c>
      <c r="F157" s="20"/>
      <c r="G157" s="21"/>
      <c r="H157" s="26"/>
    </row>
    <row r="158" spans="1:8">
      <c r="A158" s="6">
        <v>155</v>
      </c>
      <c r="B158" s="8">
        <v>2007</v>
      </c>
      <c r="C158" s="8">
        <v>11</v>
      </c>
      <c r="D158" s="19">
        <f t="shared" si="2"/>
        <v>39387</v>
      </c>
      <c r="E158" s="9">
        <v>95.3</v>
      </c>
      <c r="F158" s="20"/>
      <c r="G158" s="21"/>
      <c r="H158" s="26"/>
    </row>
    <row r="159" spans="1:8">
      <c r="A159" s="6">
        <v>156</v>
      </c>
      <c r="B159" s="8">
        <v>2007</v>
      </c>
      <c r="C159" s="8">
        <v>12</v>
      </c>
      <c r="D159" s="19">
        <f t="shared" si="2"/>
        <v>39417</v>
      </c>
      <c r="E159" s="9">
        <v>95.4</v>
      </c>
      <c r="F159" s="20"/>
      <c r="G159" s="21"/>
      <c r="H159" s="26"/>
    </row>
    <row r="160" spans="1:8">
      <c r="A160" s="6">
        <v>157</v>
      </c>
      <c r="B160" s="8">
        <v>2008</v>
      </c>
      <c r="C160" s="8">
        <v>1</v>
      </c>
      <c r="D160" s="19">
        <f t="shared" si="2"/>
        <v>39448</v>
      </c>
      <c r="E160" s="9">
        <v>93.3</v>
      </c>
      <c r="F160" s="20"/>
      <c r="G160" s="21"/>
      <c r="H160" s="26"/>
    </row>
    <row r="161" spans="1:8">
      <c r="A161" s="6">
        <v>158</v>
      </c>
      <c r="B161" s="8">
        <v>2008</v>
      </c>
      <c r="C161" s="8">
        <v>2</v>
      </c>
      <c r="D161" s="19">
        <f t="shared" si="2"/>
        <v>39479</v>
      </c>
      <c r="E161" s="9">
        <v>94.5</v>
      </c>
      <c r="F161" s="20"/>
      <c r="G161" s="21"/>
      <c r="H161" s="26"/>
    </row>
    <row r="162" spans="1:8">
      <c r="A162" s="6">
        <v>159</v>
      </c>
      <c r="B162" s="8">
        <v>2008</v>
      </c>
      <c r="C162" s="8">
        <v>3</v>
      </c>
      <c r="D162" s="19">
        <f t="shared" si="2"/>
        <v>39508</v>
      </c>
      <c r="E162" s="9">
        <v>96.4</v>
      </c>
      <c r="F162" s="20"/>
      <c r="G162" s="21"/>
      <c r="H162" s="26"/>
    </row>
    <row r="163" spans="1:8">
      <c r="A163" s="6">
        <v>160</v>
      </c>
      <c r="B163" s="8">
        <v>2008</v>
      </c>
      <c r="C163" s="8">
        <v>4</v>
      </c>
      <c r="D163" s="19">
        <f t="shared" si="2"/>
        <v>39539</v>
      </c>
      <c r="E163" s="9">
        <v>96.2</v>
      </c>
      <c r="F163" s="20"/>
      <c r="G163" s="21"/>
      <c r="H163" s="26"/>
    </row>
    <row r="164" spans="1:8">
      <c r="A164" s="6">
        <v>161</v>
      </c>
      <c r="B164" s="8">
        <v>2008</v>
      </c>
      <c r="C164" s="8">
        <v>5</v>
      </c>
      <c r="D164" s="19">
        <f t="shared" si="2"/>
        <v>39569</v>
      </c>
      <c r="E164" s="9">
        <v>96.4</v>
      </c>
      <c r="F164" s="20"/>
      <c r="G164" s="21"/>
      <c r="H164" s="26"/>
    </row>
    <row r="165" spans="1:8">
      <c r="A165" s="6">
        <v>162</v>
      </c>
      <c r="B165" s="8">
        <v>2008</v>
      </c>
      <c r="C165" s="8">
        <v>6</v>
      </c>
      <c r="D165" s="19">
        <f t="shared" si="2"/>
        <v>39600</v>
      </c>
      <c r="E165" s="9">
        <v>96.4</v>
      </c>
      <c r="F165" s="20"/>
      <c r="G165" s="21"/>
      <c r="H165" s="26"/>
    </row>
    <row r="166" spans="1:8">
      <c r="A166" s="6">
        <v>163</v>
      </c>
      <c r="B166" s="8">
        <v>2008</v>
      </c>
      <c r="C166" s="8">
        <v>7</v>
      </c>
      <c r="D166" s="19">
        <f t="shared" si="2"/>
        <v>39630</v>
      </c>
      <c r="E166" s="9">
        <v>98.9</v>
      </c>
      <c r="F166" s="20"/>
      <c r="G166" s="21"/>
      <c r="H166" s="26"/>
    </row>
    <row r="167" spans="1:8">
      <c r="A167" s="6">
        <v>164</v>
      </c>
      <c r="B167" s="8">
        <v>2008</v>
      </c>
      <c r="C167" s="8">
        <v>8</v>
      </c>
      <c r="D167" s="19">
        <f t="shared" si="2"/>
        <v>39661</v>
      </c>
      <c r="E167" s="9">
        <v>97.3</v>
      </c>
      <c r="F167" s="20"/>
      <c r="G167" s="21"/>
      <c r="H167" s="26"/>
    </row>
    <row r="168" spans="1:8">
      <c r="A168" s="6">
        <v>165</v>
      </c>
      <c r="B168" s="8">
        <v>2008</v>
      </c>
      <c r="C168" s="8">
        <v>9</v>
      </c>
      <c r="D168" s="19">
        <f t="shared" si="2"/>
        <v>39692</v>
      </c>
      <c r="E168" s="9">
        <v>97.1</v>
      </c>
      <c r="F168" s="20"/>
      <c r="G168" s="21"/>
      <c r="H168" s="26"/>
    </row>
    <row r="169" spans="1:8">
      <c r="A169" s="6">
        <v>166</v>
      </c>
      <c r="B169" s="8">
        <v>2008</v>
      </c>
      <c r="C169" s="8">
        <v>10</v>
      </c>
      <c r="D169" s="19">
        <f t="shared" si="2"/>
        <v>39722</v>
      </c>
      <c r="E169" s="9">
        <v>98.8</v>
      </c>
      <c r="F169" s="20"/>
      <c r="G169" s="21"/>
      <c r="H169" s="26"/>
    </row>
    <row r="170" spans="1:8">
      <c r="A170" s="6">
        <v>167</v>
      </c>
      <c r="B170" s="8">
        <v>2008</v>
      </c>
      <c r="C170" s="8">
        <v>11</v>
      </c>
      <c r="D170" s="19">
        <f t="shared" si="2"/>
        <v>39753</v>
      </c>
      <c r="E170" s="9">
        <v>94</v>
      </c>
      <c r="F170" s="20"/>
      <c r="G170" s="21"/>
      <c r="H170" s="26"/>
    </row>
    <row r="171" spans="1:8">
      <c r="A171" s="6">
        <v>168</v>
      </c>
      <c r="B171" s="8">
        <v>2008</v>
      </c>
      <c r="C171" s="8">
        <v>12</v>
      </c>
      <c r="D171" s="19">
        <f t="shared" si="2"/>
        <v>39783</v>
      </c>
      <c r="E171" s="9">
        <v>97</v>
      </c>
      <c r="F171" s="20"/>
      <c r="G171" s="21"/>
      <c r="H171" s="26"/>
    </row>
    <row r="172" spans="1:8">
      <c r="A172" s="6">
        <v>169</v>
      </c>
      <c r="B172" s="8">
        <v>2009</v>
      </c>
      <c r="C172" s="8">
        <v>1</v>
      </c>
      <c r="D172" s="19">
        <f t="shared" si="2"/>
        <v>39814</v>
      </c>
      <c r="E172" s="9">
        <v>96.1</v>
      </c>
      <c r="F172" s="20"/>
      <c r="G172" s="21"/>
      <c r="H172" s="26"/>
    </row>
    <row r="173" spans="1:8">
      <c r="A173" s="6">
        <v>170</v>
      </c>
      <c r="B173" s="8">
        <v>2009</v>
      </c>
      <c r="C173" s="8">
        <v>2</v>
      </c>
      <c r="D173" s="19">
        <f t="shared" si="2"/>
        <v>39845</v>
      </c>
      <c r="E173" s="9">
        <v>95.9</v>
      </c>
      <c r="F173" s="20"/>
      <c r="G173" s="21"/>
      <c r="H173" s="26"/>
    </row>
    <row r="174" spans="1:8">
      <c r="A174" s="6">
        <v>171</v>
      </c>
      <c r="B174" s="8">
        <v>2009</v>
      </c>
      <c r="C174" s="8">
        <v>3</v>
      </c>
      <c r="D174" s="19">
        <f t="shared" si="2"/>
        <v>39873</v>
      </c>
      <c r="E174" s="9">
        <v>100</v>
      </c>
      <c r="F174" s="20"/>
      <c r="G174" s="21"/>
      <c r="H174" s="26"/>
    </row>
    <row r="175" spans="1:8">
      <c r="A175" s="6">
        <v>172</v>
      </c>
      <c r="B175" s="8">
        <v>2009</v>
      </c>
      <c r="C175" s="8">
        <v>4</v>
      </c>
      <c r="D175" s="19">
        <f t="shared" si="2"/>
        <v>39904</v>
      </c>
      <c r="E175" s="9">
        <v>95.3</v>
      </c>
      <c r="F175" s="20"/>
      <c r="G175" s="21"/>
      <c r="H175" s="26"/>
    </row>
    <row r="176" spans="1:8">
      <c r="A176" s="6">
        <v>173</v>
      </c>
      <c r="B176" s="8">
        <v>2009</v>
      </c>
      <c r="C176" s="8">
        <v>5</v>
      </c>
      <c r="D176" s="19">
        <f t="shared" si="2"/>
        <v>39934</v>
      </c>
      <c r="E176" s="9">
        <v>97.1</v>
      </c>
      <c r="F176" s="20"/>
      <c r="G176" s="21"/>
      <c r="H176" s="26"/>
    </row>
    <row r="177" spans="1:8">
      <c r="A177" s="6">
        <v>174</v>
      </c>
      <c r="B177" s="8">
        <v>2009</v>
      </c>
      <c r="C177" s="8">
        <v>6</v>
      </c>
      <c r="D177" s="19">
        <f t="shared" si="2"/>
        <v>39965</v>
      </c>
      <c r="E177" s="9">
        <v>97.1</v>
      </c>
      <c r="F177" s="20"/>
      <c r="G177" s="21"/>
      <c r="H177" s="26"/>
    </row>
    <row r="178" spans="1:8">
      <c r="A178" s="6">
        <v>175</v>
      </c>
      <c r="B178" s="8">
        <v>2009</v>
      </c>
      <c r="C178" s="8">
        <v>7</v>
      </c>
      <c r="D178" s="19">
        <f t="shared" si="2"/>
        <v>39995</v>
      </c>
      <c r="E178" s="9">
        <v>94.7</v>
      </c>
      <c r="F178" s="20"/>
      <c r="G178" s="21"/>
      <c r="H178" s="26"/>
    </row>
    <row r="179" spans="1:8">
      <c r="A179" s="6">
        <v>176</v>
      </c>
      <c r="B179" s="8">
        <v>2009</v>
      </c>
      <c r="C179" s="8">
        <v>8</v>
      </c>
      <c r="D179" s="19">
        <f t="shared" si="2"/>
        <v>40026</v>
      </c>
      <c r="E179" s="9">
        <v>94.9</v>
      </c>
      <c r="F179" s="20"/>
      <c r="G179" s="21"/>
      <c r="H179" s="26"/>
    </row>
    <row r="180" spans="1:8">
      <c r="A180" s="6">
        <v>177</v>
      </c>
      <c r="B180" s="8">
        <v>2009</v>
      </c>
      <c r="C180" s="8">
        <v>9</v>
      </c>
      <c r="D180" s="19">
        <f t="shared" si="2"/>
        <v>40057</v>
      </c>
      <c r="E180" s="9">
        <v>96.2</v>
      </c>
      <c r="F180" s="20"/>
      <c r="G180" s="21"/>
      <c r="H180" s="26"/>
    </row>
    <row r="181" spans="1:8">
      <c r="A181" s="6">
        <v>178</v>
      </c>
      <c r="B181" s="8">
        <v>2009</v>
      </c>
      <c r="C181" s="8">
        <v>10</v>
      </c>
      <c r="D181" s="19">
        <f t="shared" si="2"/>
        <v>40087</v>
      </c>
      <c r="E181" s="9">
        <v>95.9</v>
      </c>
      <c r="F181" s="20"/>
      <c r="G181" s="21"/>
      <c r="H181" s="26"/>
    </row>
    <row r="182" spans="1:8">
      <c r="A182" s="6">
        <v>179</v>
      </c>
      <c r="B182" s="8">
        <v>2009</v>
      </c>
      <c r="C182" s="8">
        <v>11</v>
      </c>
      <c r="D182" s="19">
        <f t="shared" si="2"/>
        <v>40118</v>
      </c>
      <c r="E182" s="9">
        <v>97.6</v>
      </c>
      <c r="F182" s="20"/>
      <c r="G182" s="21"/>
      <c r="H182" s="26"/>
    </row>
    <row r="183" spans="1:8">
      <c r="A183" s="6">
        <v>180</v>
      </c>
      <c r="B183" s="8">
        <v>2009</v>
      </c>
      <c r="C183" s="8">
        <v>12</v>
      </c>
      <c r="D183" s="19">
        <f t="shared" si="2"/>
        <v>40148</v>
      </c>
      <c r="E183" s="9">
        <v>96</v>
      </c>
      <c r="F183" s="20"/>
      <c r="G183" s="21"/>
      <c r="H183" s="26"/>
    </row>
    <row r="184" spans="1:8">
      <c r="A184" s="6">
        <v>181</v>
      </c>
      <c r="B184" s="8">
        <v>2010</v>
      </c>
      <c r="C184" s="8">
        <v>1</v>
      </c>
      <c r="D184" s="19">
        <f t="shared" si="2"/>
        <v>40179</v>
      </c>
      <c r="E184" s="9">
        <v>96.5</v>
      </c>
      <c r="F184" s="20"/>
      <c r="G184" s="21"/>
      <c r="H184" s="26"/>
    </row>
    <row r="185" spans="1:8">
      <c r="A185" s="6">
        <v>182</v>
      </c>
      <c r="B185" s="8">
        <v>2010</v>
      </c>
      <c r="C185" s="8">
        <v>2</v>
      </c>
      <c r="D185" s="19">
        <f t="shared" si="2"/>
        <v>40210</v>
      </c>
      <c r="E185" s="9">
        <v>96.7</v>
      </c>
      <c r="F185" s="20"/>
      <c r="G185" s="21"/>
      <c r="H185" s="26"/>
    </row>
    <row r="186" spans="1:8">
      <c r="A186" s="6">
        <v>183</v>
      </c>
      <c r="B186" s="8">
        <v>2010</v>
      </c>
      <c r="C186" s="8">
        <v>3</v>
      </c>
      <c r="D186" s="19">
        <f t="shared" si="2"/>
        <v>40238</v>
      </c>
      <c r="E186" s="9">
        <v>99.5</v>
      </c>
      <c r="F186" s="20"/>
      <c r="G186" s="21"/>
      <c r="H186" s="26"/>
    </row>
    <row r="187" spans="1:8">
      <c r="A187" s="6">
        <v>184</v>
      </c>
      <c r="B187" s="8">
        <v>2010</v>
      </c>
      <c r="C187" s="8">
        <v>4</v>
      </c>
      <c r="D187" s="19">
        <f t="shared" si="2"/>
        <v>40269</v>
      </c>
      <c r="E187" s="9">
        <v>101.8</v>
      </c>
      <c r="F187" s="20"/>
      <c r="G187" s="21"/>
      <c r="H187" s="26"/>
    </row>
    <row r="188" spans="1:8">
      <c r="A188" s="6">
        <v>185</v>
      </c>
      <c r="B188" s="8">
        <v>2010</v>
      </c>
      <c r="C188" s="8">
        <v>5</v>
      </c>
      <c r="D188" s="19">
        <f t="shared" si="2"/>
        <v>40299</v>
      </c>
      <c r="E188" s="9">
        <v>99.7</v>
      </c>
      <c r="F188" s="20"/>
      <c r="G188" s="21"/>
      <c r="H188" s="26"/>
    </row>
    <row r="189" spans="1:8">
      <c r="A189" s="6">
        <v>186</v>
      </c>
      <c r="B189" s="8">
        <v>2010</v>
      </c>
      <c r="C189" s="8">
        <v>6</v>
      </c>
      <c r="D189" s="19">
        <f t="shared" si="2"/>
        <v>40330</v>
      </c>
      <c r="E189" s="9">
        <v>101.6</v>
      </c>
      <c r="F189" s="20"/>
      <c r="G189" s="21"/>
      <c r="H189" s="26"/>
    </row>
    <row r="190" spans="1:8">
      <c r="A190" s="6">
        <v>187</v>
      </c>
      <c r="B190" s="8">
        <v>2010</v>
      </c>
      <c r="C190" s="8">
        <v>7</v>
      </c>
      <c r="D190" s="19">
        <f t="shared" si="2"/>
        <v>40360</v>
      </c>
      <c r="E190" s="9">
        <v>99.8</v>
      </c>
      <c r="F190" s="20"/>
      <c r="G190" s="21"/>
      <c r="H190" s="26"/>
    </row>
    <row r="191" spans="1:8">
      <c r="A191" s="6">
        <v>188</v>
      </c>
      <c r="B191" s="8">
        <v>2010</v>
      </c>
      <c r="C191" s="8">
        <v>8</v>
      </c>
      <c r="D191" s="19">
        <f t="shared" si="2"/>
        <v>40391</v>
      </c>
      <c r="E191" s="9">
        <v>101.9</v>
      </c>
      <c r="F191" s="20"/>
      <c r="G191" s="21"/>
      <c r="H191" s="26"/>
    </row>
    <row r="192" spans="1:8">
      <c r="A192" s="6">
        <v>189</v>
      </c>
      <c r="B192" s="8">
        <v>2010</v>
      </c>
      <c r="C192" s="8">
        <v>9</v>
      </c>
      <c r="D192" s="19">
        <f t="shared" si="2"/>
        <v>40422</v>
      </c>
      <c r="E192" s="9">
        <v>101.6</v>
      </c>
      <c r="F192" s="20"/>
      <c r="G192" s="21"/>
      <c r="H192" s="26"/>
    </row>
    <row r="193" spans="1:8">
      <c r="A193" s="6">
        <v>190</v>
      </c>
      <c r="B193" s="8">
        <v>2010</v>
      </c>
      <c r="C193" s="8">
        <v>10</v>
      </c>
      <c r="D193" s="19">
        <f t="shared" si="2"/>
        <v>40452</v>
      </c>
      <c r="E193" s="9">
        <v>95.9</v>
      </c>
      <c r="F193" s="20"/>
      <c r="G193" s="21"/>
      <c r="H193" s="26"/>
    </row>
    <row r="194" spans="1:8">
      <c r="A194" s="6">
        <v>191</v>
      </c>
      <c r="B194" s="8">
        <v>2010</v>
      </c>
      <c r="C194" s="8">
        <v>11</v>
      </c>
      <c r="D194" s="19">
        <f t="shared" si="2"/>
        <v>40483</v>
      </c>
      <c r="E194" s="9">
        <v>103</v>
      </c>
      <c r="F194" s="20"/>
      <c r="G194" s="21"/>
      <c r="H194" s="26"/>
    </row>
    <row r="195" spans="1:8">
      <c r="A195" s="6">
        <v>192</v>
      </c>
      <c r="B195" s="8">
        <v>2010</v>
      </c>
      <c r="C195" s="8">
        <v>12</v>
      </c>
      <c r="D195" s="19">
        <f t="shared" si="2"/>
        <v>40513</v>
      </c>
      <c r="E195" s="9">
        <v>101.9</v>
      </c>
      <c r="F195" s="20"/>
      <c r="G195" s="21"/>
      <c r="H195" s="26"/>
    </row>
    <row r="196" spans="1:8">
      <c r="A196" s="6">
        <v>193</v>
      </c>
      <c r="B196" s="8">
        <v>2011</v>
      </c>
      <c r="C196" s="8">
        <v>1</v>
      </c>
      <c r="D196" s="19">
        <f t="shared" si="2"/>
        <v>40544</v>
      </c>
      <c r="E196" s="9">
        <v>106.7</v>
      </c>
      <c r="F196" s="20"/>
      <c r="G196" s="21"/>
      <c r="H196" s="26"/>
    </row>
    <row r="197" spans="1:8">
      <c r="A197" s="6">
        <v>194</v>
      </c>
      <c r="B197" s="8">
        <v>2011</v>
      </c>
      <c r="C197" s="8">
        <v>2</v>
      </c>
      <c r="D197" s="19">
        <f t="shared" ref="D197:D255" si="3">DATE(B197,C197,1)</f>
        <v>40575</v>
      </c>
      <c r="E197" s="9">
        <v>107.1</v>
      </c>
      <c r="F197" s="20"/>
      <c r="G197" s="21"/>
      <c r="H197" s="26"/>
    </row>
    <row r="198" spans="1:8">
      <c r="A198" s="6">
        <v>195</v>
      </c>
      <c r="B198" s="8">
        <v>2011</v>
      </c>
      <c r="C198" s="8">
        <v>3</v>
      </c>
      <c r="D198" s="19">
        <f t="shared" si="3"/>
        <v>40603</v>
      </c>
      <c r="E198" s="9">
        <v>104.4</v>
      </c>
      <c r="F198" s="20"/>
      <c r="G198" s="21"/>
      <c r="H198" s="26"/>
    </row>
    <row r="199" spans="1:8">
      <c r="A199" s="6">
        <v>196</v>
      </c>
      <c r="B199" s="8">
        <v>2011</v>
      </c>
      <c r="C199" s="8">
        <v>4</v>
      </c>
      <c r="D199" s="19">
        <f t="shared" si="3"/>
        <v>40634</v>
      </c>
      <c r="E199" s="9">
        <v>98.4</v>
      </c>
      <c r="F199" s="20"/>
      <c r="G199" s="21"/>
      <c r="H199" s="26"/>
    </row>
    <row r="200" spans="1:8">
      <c r="A200" s="6">
        <v>197</v>
      </c>
      <c r="B200" s="8">
        <v>2011</v>
      </c>
      <c r="C200" s="8">
        <v>5</v>
      </c>
      <c r="D200" s="19">
        <f t="shared" si="3"/>
        <v>40664</v>
      </c>
      <c r="E200" s="9">
        <v>104.2</v>
      </c>
      <c r="F200" s="20"/>
      <c r="G200" s="21"/>
      <c r="H200" s="26"/>
    </row>
    <row r="201" spans="1:8">
      <c r="A201" s="6">
        <v>198</v>
      </c>
      <c r="B201" s="8">
        <v>2011</v>
      </c>
      <c r="C201" s="8">
        <v>6</v>
      </c>
      <c r="D201" s="19">
        <f t="shared" si="3"/>
        <v>40695</v>
      </c>
      <c r="E201" s="9">
        <v>104.8</v>
      </c>
      <c r="F201" s="20"/>
      <c r="G201" s="21"/>
      <c r="H201" s="26"/>
    </row>
    <row r="202" spans="1:8">
      <c r="A202" s="6">
        <v>199</v>
      </c>
      <c r="B202" s="8">
        <v>2011</v>
      </c>
      <c r="C202" s="8">
        <v>7</v>
      </c>
      <c r="D202" s="19">
        <f t="shared" si="3"/>
        <v>40725</v>
      </c>
      <c r="E202" s="9">
        <v>108.3</v>
      </c>
      <c r="F202" s="20"/>
      <c r="G202" s="21"/>
      <c r="H202" s="26"/>
    </row>
    <row r="203" spans="1:8">
      <c r="A203" s="6">
        <v>200</v>
      </c>
      <c r="B203" s="8">
        <v>2011</v>
      </c>
      <c r="C203" s="8">
        <v>8</v>
      </c>
      <c r="D203" s="19">
        <f t="shared" si="3"/>
        <v>40756</v>
      </c>
      <c r="E203" s="9">
        <v>108.6</v>
      </c>
      <c r="F203" s="20"/>
      <c r="G203" s="21"/>
      <c r="H203" s="26"/>
    </row>
    <row r="204" spans="1:8">
      <c r="A204" s="6">
        <v>201</v>
      </c>
      <c r="B204" s="8">
        <v>2011</v>
      </c>
      <c r="C204" s="8">
        <v>9</v>
      </c>
      <c r="D204" s="19">
        <f t="shared" si="3"/>
        <v>40787</v>
      </c>
      <c r="E204" s="9">
        <v>108.7</v>
      </c>
      <c r="F204" s="20"/>
      <c r="G204" s="21"/>
      <c r="H204" s="26"/>
    </row>
    <row r="205" spans="1:8">
      <c r="A205" s="6">
        <v>202</v>
      </c>
      <c r="B205" s="8">
        <v>2011</v>
      </c>
      <c r="C205" s="8">
        <v>10</v>
      </c>
      <c r="D205" s="19">
        <f t="shared" si="3"/>
        <v>40817</v>
      </c>
      <c r="E205" s="9">
        <v>111.7</v>
      </c>
      <c r="F205" s="20"/>
      <c r="G205" s="21"/>
      <c r="H205" s="26"/>
    </row>
    <row r="206" spans="1:8">
      <c r="A206" s="6">
        <v>203</v>
      </c>
      <c r="B206" s="8">
        <v>2011</v>
      </c>
      <c r="C206" s="8">
        <v>11</v>
      </c>
      <c r="D206" s="19">
        <f t="shared" si="3"/>
        <v>40848</v>
      </c>
      <c r="E206" s="9">
        <v>112</v>
      </c>
      <c r="F206" s="20"/>
      <c r="G206" s="21"/>
      <c r="H206" s="26"/>
    </row>
    <row r="207" spans="1:8">
      <c r="A207" s="6">
        <v>204</v>
      </c>
      <c r="B207" s="8">
        <v>2011</v>
      </c>
      <c r="C207" s="8">
        <v>12</v>
      </c>
      <c r="D207" s="19">
        <f t="shared" si="3"/>
        <v>40878</v>
      </c>
      <c r="E207" s="9">
        <v>109.5</v>
      </c>
      <c r="F207" s="20"/>
      <c r="G207" s="21"/>
      <c r="H207" s="26"/>
    </row>
    <row r="208" spans="1:8">
      <c r="A208" s="6">
        <v>205</v>
      </c>
      <c r="B208" s="8">
        <v>2012</v>
      </c>
      <c r="C208" s="8">
        <v>1</v>
      </c>
      <c r="D208" s="19">
        <f t="shared" si="3"/>
        <v>40909</v>
      </c>
      <c r="E208" s="9">
        <v>112.4</v>
      </c>
      <c r="F208" s="20"/>
      <c r="G208" s="21"/>
      <c r="H208" s="26"/>
    </row>
    <row r="209" spans="1:8">
      <c r="A209" s="6">
        <v>206</v>
      </c>
      <c r="B209" s="8">
        <v>2012</v>
      </c>
      <c r="C209" s="8">
        <v>2</v>
      </c>
      <c r="D209" s="19">
        <f t="shared" si="3"/>
        <v>40940</v>
      </c>
      <c r="E209" s="9">
        <v>118.5</v>
      </c>
      <c r="F209" s="20"/>
      <c r="G209" s="21"/>
      <c r="H209" s="26"/>
    </row>
    <row r="210" spans="1:8">
      <c r="A210" s="6">
        <v>207</v>
      </c>
      <c r="B210" s="8">
        <v>2012</v>
      </c>
      <c r="C210" s="8">
        <v>3</v>
      </c>
      <c r="D210" s="19">
        <f t="shared" si="3"/>
        <v>40969</v>
      </c>
      <c r="E210" s="9">
        <v>106.7</v>
      </c>
      <c r="F210" s="20"/>
      <c r="G210" s="21"/>
      <c r="H210" s="26"/>
    </row>
    <row r="211" spans="1:8">
      <c r="A211" s="6">
        <v>208</v>
      </c>
      <c r="B211" s="8">
        <v>2012</v>
      </c>
      <c r="C211" s="8">
        <v>4</v>
      </c>
      <c r="D211" s="19">
        <f t="shared" si="3"/>
        <v>41000</v>
      </c>
      <c r="E211" s="9">
        <v>112.5</v>
      </c>
      <c r="F211" s="20"/>
      <c r="G211" s="21"/>
      <c r="H211" s="26"/>
    </row>
    <row r="212" spans="1:8">
      <c r="A212" s="6">
        <v>209</v>
      </c>
      <c r="B212" s="8">
        <v>2012</v>
      </c>
      <c r="C212" s="8">
        <v>5</v>
      </c>
      <c r="D212" s="19">
        <f t="shared" si="3"/>
        <v>41030</v>
      </c>
      <c r="E212" s="9">
        <v>114.5</v>
      </c>
      <c r="F212" s="20"/>
      <c r="G212" s="21"/>
      <c r="H212" s="26"/>
    </row>
    <row r="213" spans="1:8">
      <c r="A213" s="6">
        <v>210</v>
      </c>
      <c r="B213" s="8">
        <v>2012</v>
      </c>
      <c r="C213" s="8">
        <v>6</v>
      </c>
      <c r="D213" s="19">
        <f t="shared" si="3"/>
        <v>41061</v>
      </c>
      <c r="E213" s="9">
        <v>110.7</v>
      </c>
      <c r="F213" s="20"/>
      <c r="G213" s="21"/>
      <c r="H213" s="26"/>
    </row>
    <row r="214" spans="1:8">
      <c r="A214" s="6">
        <v>211</v>
      </c>
      <c r="B214" s="8">
        <v>2012</v>
      </c>
      <c r="C214" s="8">
        <v>7</v>
      </c>
      <c r="D214" s="19">
        <f t="shared" si="3"/>
        <v>41091</v>
      </c>
      <c r="E214" s="9">
        <v>116.8</v>
      </c>
      <c r="F214" s="20"/>
      <c r="G214" s="21"/>
      <c r="H214" s="26"/>
    </row>
    <row r="215" spans="1:8">
      <c r="A215" s="6">
        <v>212</v>
      </c>
      <c r="B215" s="8">
        <v>2012</v>
      </c>
      <c r="C215" s="8">
        <v>8</v>
      </c>
      <c r="D215" s="19">
        <f t="shared" si="3"/>
        <v>41122</v>
      </c>
      <c r="E215" s="9">
        <v>115.4</v>
      </c>
      <c r="F215" s="20"/>
      <c r="G215" s="21"/>
      <c r="H215" s="26"/>
    </row>
    <row r="216" spans="1:8">
      <c r="A216" s="6">
        <v>213</v>
      </c>
      <c r="B216" s="8">
        <v>2012</v>
      </c>
      <c r="C216" s="8">
        <v>9</v>
      </c>
      <c r="D216" s="19">
        <f t="shared" si="3"/>
        <v>41153</v>
      </c>
      <c r="E216" s="9">
        <v>106.8</v>
      </c>
      <c r="F216" s="20"/>
      <c r="G216" s="21"/>
      <c r="H216" s="26"/>
    </row>
    <row r="217" spans="1:8">
      <c r="A217" s="6">
        <v>214</v>
      </c>
      <c r="B217" s="8">
        <v>2012</v>
      </c>
      <c r="C217" s="8">
        <v>10</v>
      </c>
      <c r="D217" s="19">
        <f t="shared" si="3"/>
        <v>41183</v>
      </c>
      <c r="E217" s="9">
        <v>114.6</v>
      </c>
      <c r="F217" s="20"/>
      <c r="G217" s="21"/>
      <c r="H217" s="26"/>
    </row>
    <row r="218" spans="1:8">
      <c r="A218" s="6">
        <v>215</v>
      </c>
      <c r="B218" s="8">
        <v>2012</v>
      </c>
      <c r="C218" s="8">
        <v>11</v>
      </c>
      <c r="D218" s="19">
        <f t="shared" si="3"/>
        <v>41214</v>
      </c>
      <c r="E218" s="9">
        <v>113.1</v>
      </c>
      <c r="F218" s="20"/>
      <c r="G218" s="21"/>
      <c r="H218" s="26"/>
    </row>
    <row r="219" spans="1:8">
      <c r="A219" s="6">
        <v>216</v>
      </c>
      <c r="B219" s="8">
        <v>2012</v>
      </c>
      <c r="C219" s="8">
        <v>12</v>
      </c>
      <c r="D219" s="19">
        <f t="shared" si="3"/>
        <v>41244</v>
      </c>
      <c r="E219" s="9">
        <v>116.8</v>
      </c>
      <c r="F219" s="20"/>
      <c r="G219" s="21"/>
      <c r="H219" s="26"/>
    </row>
    <row r="220" spans="1:8">
      <c r="A220" s="6">
        <v>217</v>
      </c>
      <c r="B220" s="8">
        <v>2013</v>
      </c>
      <c r="C220" s="8">
        <v>1</v>
      </c>
      <c r="D220" s="19">
        <f t="shared" si="3"/>
        <v>41275</v>
      </c>
      <c r="E220" s="9">
        <v>111</v>
      </c>
      <c r="F220" s="20"/>
      <c r="G220" s="21"/>
      <c r="H220" s="26"/>
    </row>
    <row r="221" spans="1:8">
      <c r="A221" s="6">
        <v>218</v>
      </c>
      <c r="B221" s="8">
        <v>2013</v>
      </c>
      <c r="C221" s="8">
        <v>2</v>
      </c>
      <c r="D221" s="19">
        <f t="shared" si="3"/>
        <v>41306</v>
      </c>
      <c r="E221" s="9">
        <v>112.6</v>
      </c>
      <c r="F221" s="20"/>
      <c r="G221" s="21"/>
      <c r="H221" s="26"/>
    </row>
    <row r="222" spans="1:8">
      <c r="A222" s="6">
        <v>219</v>
      </c>
      <c r="B222" s="8">
        <v>2013</v>
      </c>
      <c r="C222" s="8">
        <v>3</v>
      </c>
      <c r="D222" s="19">
        <f t="shared" si="3"/>
        <v>41334</v>
      </c>
      <c r="E222" s="9">
        <v>110.5</v>
      </c>
      <c r="F222" s="20"/>
      <c r="G222" s="21"/>
      <c r="H222" s="26"/>
    </row>
    <row r="223" spans="1:8">
      <c r="A223" s="6">
        <v>220</v>
      </c>
      <c r="B223" s="8">
        <v>2013</v>
      </c>
      <c r="C223" s="8">
        <v>4</v>
      </c>
      <c r="D223" s="19">
        <f t="shared" si="3"/>
        <v>41365</v>
      </c>
      <c r="E223" s="9">
        <v>117.2</v>
      </c>
      <c r="F223" s="20"/>
      <c r="G223" s="21"/>
      <c r="H223" s="26"/>
    </row>
    <row r="224" spans="1:8">
      <c r="A224" s="6">
        <v>221</v>
      </c>
      <c r="B224" s="8">
        <v>2013</v>
      </c>
      <c r="C224" s="8">
        <v>5</v>
      </c>
      <c r="D224" s="19">
        <f t="shared" si="3"/>
        <v>41395</v>
      </c>
      <c r="E224" s="9">
        <v>113.1</v>
      </c>
      <c r="F224" s="20"/>
      <c r="G224" s="21"/>
      <c r="H224" s="26"/>
    </row>
    <row r="225" spans="1:8">
      <c r="A225" s="6">
        <v>222</v>
      </c>
      <c r="B225" s="8">
        <v>2013</v>
      </c>
      <c r="C225" s="8">
        <v>6</v>
      </c>
      <c r="D225" s="19">
        <f t="shared" si="3"/>
        <v>41426</v>
      </c>
      <c r="E225" s="9">
        <v>111</v>
      </c>
      <c r="F225" s="20"/>
      <c r="G225" s="21"/>
      <c r="H225" s="26"/>
    </row>
    <row r="226" spans="1:8">
      <c r="A226" s="6">
        <v>223</v>
      </c>
      <c r="B226" s="8">
        <v>2013</v>
      </c>
      <c r="C226" s="8">
        <v>7</v>
      </c>
      <c r="D226" s="19">
        <f t="shared" si="3"/>
        <v>41456</v>
      </c>
      <c r="E226" s="9">
        <v>111.3</v>
      </c>
      <c r="F226" s="20"/>
      <c r="G226" s="21"/>
      <c r="H226" s="26"/>
    </row>
    <row r="227" spans="1:8">
      <c r="A227" s="6">
        <v>224</v>
      </c>
      <c r="B227" s="8">
        <v>2013</v>
      </c>
      <c r="C227" s="8">
        <v>8</v>
      </c>
      <c r="D227" s="19">
        <f t="shared" si="3"/>
        <v>41487</v>
      </c>
      <c r="E227" s="9">
        <v>114.9</v>
      </c>
      <c r="F227" s="20"/>
      <c r="G227" s="21"/>
      <c r="H227" s="26"/>
    </row>
    <row r="228" spans="1:8">
      <c r="A228" s="6">
        <v>225</v>
      </c>
      <c r="B228" s="8">
        <v>2013</v>
      </c>
      <c r="C228" s="8">
        <v>9</v>
      </c>
      <c r="D228" s="19">
        <f t="shared" si="3"/>
        <v>41518</v>
      </c>
      <c r="E228" s="9">
        <v>113.5</v>
      </c>
      <c r="F228" s="20"/>
      <c r="G228" s="21"/>
      <c r="H228" s="26"/>
    </row>
    <row r="229" spans="1:8">
      <c r="A229" s="6">
        <v>226</v>
      </c>
      <c r="B229" s="8">
        <v>2013</v>
      </c>
      <c r="C229" s="8">
        <v>10</v>
      </c>
      <c r="D229" s="19">
        <f t="shared" si="3"/>
        <v>41548</v>
      </c>
      <c r="E229" s="9">
        <v>111.1</v>
      </c>
      <c r="F229" s="20"/>
      <c r="G229" s="21"/>
      <c r="H229" s="26"/>
    </row>
    <row r="230" spans="1:8">
      <c r="A230" s="6">
        <v>227</v>
      </c>
      <c r="B230" s="8">
        <v>2013</v>
      </c>
      <c r="C230" s="8">
        <v>11</v>
      </c>
      <c r="D230" s="19">
        <f t="shared" si="3"/>
        <v>41579</v>
      </c>
      <c r="E230" s="9">
        <v>112.1</v>
      </c>
      <c r="F230" s="20"/>
      <c r="G230" s="21"/>
      <c r="H230" s="26"/>
    </row>
    <row r="231" spans="1:8">
      <c r="A231" s="6">
        <v>228</v>
      </c>
      <c r="B231" s="8">
        <v>2013</v>
      </c>
      <c r="C231" s="8">
        <v>12</v>
      </c>
      <c r="D231" s="19">
        <f t="shared" si="3"/>
        <v>41609</v>
      </c>
      <c r="E231" s="9">
        <v>115.9</v>
      </c>
      <c r="F231" s="20"/>
      <c r="G231" s="21"/>
      <c r="H231" s="26"/>
    </row>
    <row r="232" spans="1:8">
      <c r="A232" s="6">
        <v>229</v>
      </c>
      <c r="B232" s="8">
        <v>2014</v>
      </c>
      <c r="C232" s="8">
        <v>1</v>
      </c>
      <c r="D232" s="19">
        <f t="shared" si="3"/>
        <v>41640</v>
      </c>
      <c r="E232" s="9">
        <v>115</v>
      </c>
      <c r="F232" s="20"/>
      <c r="G232" s="21"/>
      <c r="H232" s="26"/>
    </row>
    <row r="233" spans="1:8">
      <c r="A233" s="6">
        <v>230</v>
      </c>
      <c r="B233" s="8">
        <v>2014</v>
      </c>
      <c r="C233" s="8">
        <v>2</v>
      </c>
      <c r="D233" s="19">
        <f t="shared" si="3"/>
        <v>41671</v>
      </c>
      <c r="E233" s="9">
        <v>114.5</v>
      </c>
      <c r="F233" s="20"/>
      <c r="G233" s="21"/>
      <c r="H233" s="26"/>
    </row>
    <row r="234" spans="1:8">
      <c r="A234" s="6">
        <v>231</v>
      </c>
      <c r="B234" s="8">
        <v>2014</v>
      </c>
      <c r="C234" s="8">
        <v>3</v>
      </c>
      <c r="D234" s="19">
        <f t="shared" si="3"/>
        <v>41699</v>
      </c>
      <c r="E234" s="9">
        <v>114.9</v>
      </c>
      <c r="F234" s="20"/>
      <c r="G234" s="21"/>
      <c r="H234" s="26"/>
    </row>
    <row r="235" spans="1:8">
      <c r="A235" s="6">
        <v>232</v>
      </c>
      <c r="B235" s="8">
        <v>2014</v>
      </c>
      <c r="C235" s="8">
        <v>4</v>
      </c>
      <c r="D235" s="19">
        <f t="shared" si="3"/>
        <v>41730</v>
      </c>
      <c r="E235" s="9">
        <v>114.8</v>
      </c>
      <c r="F235" s="20"/>
      <c r="G235" s="21"/>
      <c r="H235" s="26"/>
    </row>
    <row r="236" spans="1:8">
      <c r="A236" s="6">
        <v>233</v>
      </c>
      <c r="B236" s="8">
        <v>2014</v>
      </c>
      <c r="C236" s="8">
        <v>5</v>
      </c>
      <c r="D236" s="19">
        <f t="shared" si="3"/>
        <v>41760</v>
      </c>
      <c r="E236" s="9">
        <v>109.4</v>
      </c>
      <c r="F236" s="20"/>
      <c r="G236" s="21"/>
      <c r="H236" s="26"/>
    </row>
    <row r="237" spans="1:8">
      <c r="A237" s="6">
        <v>234</v>
      </c>
      <c r="B237" s="8">
        <v>2014</v>
      </c>
      <c r="C237" s="8">
        <v>6</v>
      </c>
      <c r="D237" s="19">
        <f t="shared" si="3"/>
        <v>41791</v>
      </c>
      <c r="E237" s="9">
        <v>118.1</v>
      </c>
      <c r="F237" s="20"/>
      <c r="G237" s="21"/>
      <c r="H237" s="26"/>
    </row>
    <row r="238" spans="1:8">
      <c r="A238" s="6">
        <v>235</v>
      </c>
      <c r="B238" s="8">
        <v>2014</v>
      </c>
      <c r="C238" s="8">
        <v>7</v>
      </c>
      <c r="D238" s="19">
        <f t="shared" si="3"/>
        <v>41821</v>
      </c>
      <c r="E238" s="9">
        <v>115.2</v>
      </c>
      <c r="F238" s="20"/>
      <c r="G238" s="21"/>
      <c r="H238" s="26"/>
    </row>
    <row r="239" spans="1:8">
      <c r="A239" s="6">
        <v>236</v>
      </c>
      <c r="B239" s="8">
        <v>2014</v>
      </c>
      <c r="C239" s="8">
        <v>8</v>
      </c>
      <c r="D239" s="19">
        <f t="shared" si="3"/>
        <v>41852</v>
      </c>
      <c r="E239" s="9">
        <v>114.5</v>
      </c>
      <c r="F239" s="20"/>
      <c r="G239" s="21"/>
      <c r="H239" s="26"/>
    </row>
    <row r="240" spans="1:8">
      <c r="A240" s="6">
        <v>237</v>
      </c>
      <c r="B240" s="8">
        <v>2014</v>
      </c>
      <c r="C240" s="8">
        <v>9</v>
      </c>
      <c r="D240" s="19">
        <f t="shared" si="3"/>
        <v>41883</v>
      </c>
      <c r="E240" s="9">
        <v>117.5</v>
      </c>
      <c r="F240" s="20"/>
      <c r="G240" s="21"/>
      <c r="H240" s="26"/>
    </row>
    <row r="241" spans="1:8">
      <c r="A241" s="6">
        <v>238</v>
      </c>
      <c r="B241" s="8">
        <v>2014</v>
      </c>
      <c r="C241" s="8">
        <v>10</v>
      </c>
      <c r="D241" s="19">
        <f t="shared" si="3"/>
        <v>41913</v>
      </c>
      <c r="E241" s="9">
        <v>116.5</v>
      </c>
      <c r="F241" s="20"/>
      <c r="G241" s="21"/>
      <c r="H241" s="26"/>
    </row>
    <row r="242" spans="1:8">
      <c r="A242" s="6">
        <v>239</v>
      </c>
      <c r="B242" s="8">
        <v>2014</v>
      </c>
      <c r="C242" s="8">
        <v>11</v>
      </c>
      <c r="D242" s="19">
        <f t="shared" si="3"/>
        <v>41944</v>
      </c>
      <c r="E242" s="9">
        <v>116.2</v>
      </c>
      <c r="F242" s="20"/>
      <c r="G242" s="21"/>
      <c r="H242" s="26"/>
    </row>
    <row r="243" spans="1:8">
      <c r="A243" s="6">
        <v>240</v>
      </c>
      <c r="B243" s="8">
        <v>2014</v>
      </c>
      <c r="C243" s="8">
        <v>12</v>
      </c>
      <c r="D243" s="19">
        <f t="shared" si="3"/>
        <v>41974</v>
      </c>
      <c r="E243" s="9">
        <v>118.2</v>
      </c>
      <c r="F243" s="20"/>
      <c r="G243" s="21"/>
      <c r="H243" s="26"/>
    </row>
    <row r="244" spans="1:8">
      <c r="A244" s="6">
        <v>241</v>
      </c>
      <c r="B244" s="8">
        <v>2015</v>
      </c>
      <c r="C244" s="8">
        <v>1</v>
      </c>
      <c r="D244" s="19">
        <f t="shared" si="3"/>
        <v>42005</v>
      </c>
      <c r="E244" s="9">
        <v>119.3</v>
      </c>
      <c r="F244" s="20"/>
      <c r="G244" s="21"/>
      <c r="H244" s="26"/>
    </row>
    <row r="245" spans="1:8">
      <c r="A245" s="6">
        <v>242</v>
      </c>
      <c r="B245" s="8">
        <v>2015</v>
      </c>
      <c r="C245" s="8">
        <v>2</v>
      </c>
      <c r="D245" s="19">
        <f t="shared" si="3"/>
        <v>42036</v>
      </c>
      <c r="E245" s="9">
        <v>119.5</v>
      </c>
      <c r="F245" s="20"/>
      <c r="G245" s="21"/>
      <c r="H245" s="26"/>
    </row>
    <row r="246" spans="1:8">
      <c r="A246" s="6">
        <v>243</v>
      </c>
      <c r="B246" s="8">
        <v>2015</v>
      </c>
      <c r="C246" s="8">
        <v>3</v>
      </c>
      <c r="D246" s="19">
        <f t="shared" si="3"/>
        <v>42064</v>
      </c>
      <c r="E246" s="9">
        <v>119.9</v>
      </c>
      <c r="F246" s="20"/>
      <c r="G246" s="21"/>
      <c r="H246" s="26"/>
    </row>
    <row r="247" spans="1:8">
      <c r="A247" s="6">
        <v>244</v>
      </c>
      <c r="B247" s="8">
        <v>2015</v>
      </c>
      <c r="C247" s="8">
        <v>4</v>
      </c>
      <c r="D247" s="19">
        <f t="shared" si="3"/>
        <v>42095</v>
      </c>
      <c r="E247" s="9">
        <v>119.2</v>
      </c>
      <c r="F247" s="20"/>
      <c r="G247" s="21"/>
      <c r="H247" s="26"/>
    </row>
    <row r="248" spans="1:8">
      <c r="A248" s="6">
        <v>245</v>
      </c>
      <c r="B248" s="8">
        <v>2015</v>
      </c>
      <c r="C248" s="8">
        <v>5</v>
      </c>
      <c r="D248" s="19">
        <f t="shared" si="3"/>
        <v>42125</v>
      </c>
      <c r="E248" s="9">
        <v>118.9</v>
      </c>
      <c r="F248" s="20"/>
      <c r="G248" s="21"/>
      <c r="H248" s="26"/>
    </row>
    <row r="249" spans="1:8">
      <c r="A249" s="6">
        <v>246</v>
      </c>
      <c r="B249" s="8">
        <v>2015</v>
      </c>
      <c r="C249" s="8">
        <v>6</v>
      </c>
      <c r="D249" s="19">
        <f t="shared" si="3"/>
        <v>42156</v>
      </c>
      <c r="E249" s="9">
        <v>120.1</v>
      </c>
      <c r="F249" s="20"/>
      <c r="G249" s="21"/>
      <c r="H249" s="26"/>
    </row>
    <row r="250" spans="1:8">
      <c r="A250" s="6">
        <v>247</v>
      </c>
      <c r="B250" s="8">
        <v>2015</v>
      </c>
      <c r="C250" s="8">
        <v>7</v>
      </c>
      <c r="D250" s="19">
        <f t="shared" si="3"/>
        <v>42186</v>
      </c>
      <c r="E250" s="9">
        <v>119</v>
      </c>
      <c r="F250" s="20"/>
      <c r="G250" s="21"/>
      <c r="H250" s="26"/>
    </row>
    <row r="251" spans="1:8">
      <c r="A251" s="6">
        <v>248</v>
      </c>
      <c r="B251" s="8">
        <v>2015</v>
      </c>
      <c r="C251" s="8">
        <v>8</v>
      </c>
      <c r="D251" s="19">
        <f t="shared" si="3"/>
        <v>42217</v>
      </c>
      <c r="E251" s="9">
        <v>119.6</v>
      </c>
      <c r="F251" s="20"/>
      <c r="G251" s="21"/>
      <c r="H251" s="26"/>
    </row>
    <row r="252" spans="1:8">
      <c r="A252" s="6">
        <v>249</v>
      </c>
      <c r="B252" s="8">
        <v>2015</v>
      </c>
      <c r="C252" s="8">
        <v>9</v>
      </c>
      <c r="D252" s="19">
        <f t="shared" si="3"/>
        <v>42248</v>
      </c>
      <c r="E252" s="9">
        <v>120.9</v>
      </c>
      <c r="F252" s="20"/>
      <c r="G252" s="21"/>
      <c r="H252" s="26"/>
    </row>
    <row r="253" spans="1:8">
      <c r="A253" s="6">
        <v>250</v>
      </c>
      <c r="B253" s="8">
        <v>2015</v>
      </c>
      <c r="C253" s="8">
        <v>10</v>
      </c>
      <c r="D253" s="19">
        <f t="shared" si="3"/>
        <v>42278</v>
      </c>
      <c r="E253" s="9">
        <v>123</v>
      </c>
      <c r="F253" s="20"/>
      <c r="G253" s="21"/>
      <c r="H253" s="26"/>
    </row>
    <row r="254" spans="1:8">
      <c r="A254" s="6">
        <v>251</v>
      </c>
      <c r="B254" s="8">
        <v>2015</v>
      </c>
      <c r="C254" s="8">
        <v>11</v>
      </c>
      <c r="D254" s="19">
        <f t="shared" si="3"/>
        <v>42309</v>
      </c>
      <c r="E254" s="9">
        <v>125</v>
      </c>
      <c r="F254" s="20"/>
      <c r="G254" s="21"/>
      <c r="H254" s="26"/>
    </row>
    <row r="255" spans="1:8">
      <c r="A255" s="6">
        <v>252</v>
      </c>
      <c r="B255" s="8">
        <v>2015</v>
      </c>
      <c r="C255" s="8">
        <v>12</v>
      </c>
      <c r="D255" s="19">
        <f t="shared" si="3"/>
        <v>42339</v>
      </c>
      <c r="E255" s="9">
        <v>122.5</v>
      </c>
      <c r="F255" s="20"/>
      <c r="G255" s="21"/>
      <c r="H255" s="26"/>
    </row>
  </sheetData>
  <mergeCells count="2">
    <mergeCell ref="B1:C1"/>
    <mergeCell ref="B2:C2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C29" sqref="C29"/>
    </sheetView>
  </sheetViews>
  <sheetFormatPr baseColWidth="10" defaultRowHeight="13.2"/>
  <cols>
    <col min="1" max="1" width="4.33203125" style="25" customWidth="1"/>
    <col min="2" max="2" width="4.6640625" customWidth="1"/>
    <col min="3" max="3" width="11.5546875" style="28"/>
    <col min="4" max="4" width="12" style="28" bestFit="1" customWidth="1"/>
    <col min="6" max="7" width="11.5546875" style="25"/>
    <col min="8" max="8" width="18.21875" style="25" customWidth="1"/>
    <col min="9" max="9" width="6.109375" customWidth="1"/>
  </cols>
  <sheetData>
    <row r="1" spans="2:11" s="36" customFormat="1" ht="40.799999999999997" customHeight="1">
      <c r="B1" s="46" t="s">
        <v>49</v>
      </c>
      <c r="C1" s="46"/>
      <c r="D1" s="46"/>
      <c r="E1" s="46"/>
      <c r="F1" s="46"/>
      <c r="G1" s="46"/>
      <c r="H1" s="46"/>
    </row>
    <row r="3" spans="2:11">
      <c r="B3" s="31" t="s">
        <v>38</v>
      </c>
      <c r="I3" s="31" t="s">
        <v>48</v>
      </c>
      <c r="J3" s="28"/>
      <c r="K3" s="28"/>
    </row>
    <row r="4" spans="2:11">
      <c r="I4" s="25"/>
      <c r="J4" s="28"/>
      <c r="K4" s="28"/>
    </row>
    <row r="5" spans="2:11">
      <c r="B5" s="30" t="s">
        <v>33</v>
      </c>
      <c r="C5" s="30" t="s">
        <v>4</v>
      </c>
      <c r="D5" s="30" t="s">
        <v>44</v>
      </c>
      <c r="I5" s="30" t="s">
        <v>33</v>
      </c>
      <c r="J5" s="30" t="s">
        <v>4</v>
      </c>
      <c r="K5" s="30" t="s">
        <v>44</v>
      </c>
    </row>
    <row r="6" spans="2:11">
      <c r="B6" s="28">
        <v>1</v>
      </c>
      <c r="C6" s="28">
        <v>1995</v>
      </c>
      <c r="D6" s="29">
        <f>AVERAGEIFS('CVS-CJO'!$E$4:$E$255,'CVS-CJO'!$B$4:$B$255,C6)</f>
        <v>34.36666666666666</v>
      </c>
      <c r="I6" s="28">
        <v>1</v>
      </c>
      <c r="J6" s="28">
        <v>1995</v>
      </c>
      <c r="K6" s="27">
        <f>AVERAGEIFS(Brute!$E$4:$E$255,Brute!$B$4:$B$255,J6)</f>
        <v>34.133333333333333</v>
      </c>
    </row>
    <row r="7" spans="2:11">
      <c r="B7" s="28">
        <v>2</v>
      </c>
      <c r="C7" s="28">
        <v>1996</v>
      </c>
      <c r="D7" s="29">
        <f>AVERAGEIFS('CVS-CJO'!$E$4:$E$255,'CVS-CJO'!$B$4:$B$255,C7)</f>
        <v>36.725000000000001</v>
      </c>
      <c r="I7" s="28">
        <v>2</v>
      </c>
      <c r="J7" s="28">
        <v>1996</v>
      </c>
      <c r="K7" s="27">
        <f>AVERAGEIFS(Brute!$E$4:$E$255,Brute!$B$4:$B$255,J7)</f>
        <v>36.583333333333336</v>
      </c>
    </row>
    <row r="8" spans="2:11">
      <c r="B8" s="28">
        <v>3</v>
      </c>
      <c r="C8" s="28">
        <v>1997</v>
      </c>
      <c r="D8" s="29">
        <f>AVERAGEIFS('CVS-CJO'!$E$4:$E$255,'CVS-CJO'!$B$4:$B$255,C8)</f>
        <v>39.733333333333327</v>
      </c>
      <c r="I8" s="28">
        <v>3</v>
      </c>
      <c r="J8" s="28">
        <v>1997</v>
      </c>
      <c r="K8" s="27">
        <f>AVERAGEIFS(Brute!$E$4:$E$255,Brute!$B$4:$B$255,J8)</f>
        <v>39.641666666666666</v>
      </c>
    </row>
    <row r="9" spans="2:11">
      <c r="B9" s="28">
        <v>4</v>
      </c>
      <c r="C9" s="28">
        <v>1998</v>
      </c>
      <c r="D9" s="29">
        <f>AVERAGEIFS('CVS-CJO'!$E$4:$E$255,'CVS-CJO'!$B$4:$B$255,C9)</f>
        <v>47.933333333333337</v>
      </c>
      <c r="I9" s="28">
        <v>4</v>
      </c>
      <c r="J9" s="28">
        <v>1998</v>
      </c>
      <c r="K9" s="27">
        <f>AVERAGEIFS(Brute!$E$4:$E$255,Brute!$B$4:$B$255,J9)</f>
        <v>47.916666666666657</v>
      </c>
    </row>
    <row r="10" spans="2:11">
      <c r="B10" s="28">
        <v>5</v>
      </c>
      <c r="C10" s="28">
        <v>1999</v>
      </c>
      <c r="D10" s="29">
        <f>AVERAGEIFS('CVS-CJO'!$E$4:$E$255,'CVS-CJO'!$B$4:$B$255,C10)</f>
        <v>55.591666666666669</v>
      </c>
      <c r="I10" s="28">
        <v>5</v>
      </c>
      <c r="J10" s="28">
        <v>1999</v>
      </c>
      <c r="K10" s="27">
        <f>AVERAGEIFS(Brute!$E$4:$E$255,Brute!$B$4:$B$255,J10)</f>
        <v>55.816666666666663</v>
      </c>
    </row>
    <row r="11" spans="2:11">
      <c r="B11" s="28">
        <v>6</v>
      </c>
      <c r="C11" s="28">
        <v>2000</v>
      </c>
      <c r="D11" s="29">
        <f>AVERAGEIFS('CVS-CJO'!$E$4:$E$255,'CVS-CJO'!$B$4:$B$255,C11)</f>
        <v>60.099999999999994</v>
      </c>
      <c r="I11" s="28">
        <v>6</v>
      </c>
      <c r="J11" s="28">
        <v>2000</v>
      </c>
      <c r="K11" s="27">
        <f>AVERAGEIFS(Brute!$E$4:$E$255,Brute!$B$4:$B$255,J11)</f>
        <v>59.758333333333326</v>
      </c>
    </row>
    <row r="12" spans="2:11">
      <c r="B12" s="28">
        <v>7</v>
      </c>
      <c r="C12" s="28">
        <v>2001</v>
      </c>
      <c r="D12" s="29">
        <f>AVERAGEIFS('CVS-CJO'!$E$4:$E$255,'CVS-CJO'!$B$4:$B$255,C12)</f>
        <v>70.566666666666663</v>
      </c>
      <c r="I12" s="28">
        <v>7</v>
      </c>
      <c r="J12" s="28">
        <v>2001</v>
      </c>
      <c r="K12" s="27">
        <f>AVERAGEIFS(Brute!$E$4:$E$255,Brute!$B$4:$B$255,J12)</f>
        <v>70.325000000000003</v>
      </c>
    </row>
    <row r="13" spans="2:11">
      <c r="B13" s="28">
        <v>8</v>
      </c>
      <c r="C13" s="28">
        <v>2002</v>
      </c>
      <c r="D13" s="29">
        <f>AVERAGEIFS('CVS-CJO'!$E$4:$E$255,'CVS-CJO'!$B$4:$B$255,C13)</f>
        <v>73.016666666666666</v>
      </c>
      <c r="I13" s="28">
        <v>8</v>
      </c>
      <c r="J13" s="28">
        <v>2002</v>
      </c>
      <c r="K13" s="27">
        <f>AVERAGEIFS(Brute!$E$4:$E$255,Brute!$B$4:$B$255,J13)</f>
        <v>72.608333333333334</v>
      </c>
    </row>
    <row r="14" spans="2:11">
      <c r="B14" s="28">
        <v>9</v>
      </c>
      <c r="C14" s="28">
        <v>2003</v>
      </c>
      <c r="D14" s="29">
        <f>AVERAGEIFS('CVS-CJO'!$E$4:$E$255,'CVS-CJO'!$B$4:$B$255,C14)</f>
        <v>74.125</v>
      </c>
      <c r="I14" s="28">
        <v>9</v>
      </c>
      <c r="J14" s="28">
        <v>2003</v>
      </c>
      <c r="K14" s="27">
        <f>AVERAGEIFS(Brute!$E$4:$E$255,Brute!$B$4:$B$255,J14)</f>
        <v>73.799999999999983</v>
      </c>
    </row>
    <row r="15" spans="2:11">
      <c r="B15" s="28">
        <v>10</v>
      </c>
      <c r="C15" s="28">
        <v>2004</v>
      </c>
      <c r="D15" s="29">
        <f>AVERAGEIFS('CVS-CJO'!$E$4:$E$255,'CVS-CJO'!$B$4:$B$255,C15)</f>
        <v>76.583333333333329</v>
      </c>
      <c r="I15" s="28">
        <v>10</v>
      </c>
      <c r="J15" s="28">
        <v>2004</v>
      </c>
      <c r="K15" s="27">
        <f>AVERAGEIFS(Brute!$E$4:$E$255,Brute!$B$4:$B$255,J15)</f>
        <v>77.091666666666683</v>
      </c>
    </row>
    <row r="16" spans="2:11">
      <c r="B16" s="28">
        <v>11</v>
      </c>
      <c r="C16" s="28">
        <v>2005</v>
      </c>
      <c r="D16" s="29">
        <f>AVERAGEIFS('CVS-CJO'!$E$4:$E$255,'CVS-CJO'!$B$4:$B$255,C16)</f>
        <v>81.091666666666654</v>
      </c>
      <c r="I16" s="28">
        <v>11</v>
      </c>
      <c r="J16" s="28">
        <v>2005</v>
      </c>
      <c r="K16" s="27">
        <f>AVERAGEIFS(Brute!$E$4:$E$255,Brute!$B$4:$B$255,J16)</f>
        <v>81.391666666666666</v>
      </c>
    </row>
    <row r="17" spans="2:13">
      <c r="B17" s="28">
        <v>12</v>
      </c>
      <c r="C17" s="28">
        <v>2006</v>
      </c>
      <c r="D17" s="29">
        <f>AVERAGEIFS('CVS-CJO'!$E$4:$E$255,'CVS-CJO'!$B$4:$B$255,C17)</f>
        <v>87.308333333333337</v>
      </c>
      <c r="I17" s="28">
        <v>12</v>
      </c>
      <c r="J17" s="28">
        <v>2006</v>
      </c>
      <c r="K17" s="27">
        <f>AVERAGEIFS(Brute!$E$4:$E$255,Brute!$B$4:$B$255,J17)</f>
        <v>86.575000000000003</v>
      </c>
    </row>
    <row r="18" spans="2:13">
      <c r="B18" s="28">
        <v>13</v>
      </c>
      <c r="C18" s="28">
        <v>2007</v>
      </c>
      <c r="D18" s="29">
        <f>AVERAGEIFS('CVS-CJO'!$E$4:$E$255,'CVS-CJO'!$B$4:$B$255,C18)</f>
        <v>91.858333333333334</v>
      </c>
      <c r="I18" s="28">
        <v>13</v>
      </c>
      <c r="J18" s="28">
        <v>2007</v>
      </c>
      <c r="K18" s="27">
        <f>AVERAGEIFS(Brute!$E$4:$E$255,Brute!$B$4:$B$255,J18)</f>
        <v>91.191666666666663</v>
      </c>
    </row>
    <row r="19" spans="2:13">
      <c r="B19" s="28">
        <v>14</v>
      </c>
      <c r="C19" s="28">
        <v>2008</v>
      </c>
      <c r="D19" s="29">
        <f>AVERAGEIFS('CVS-CJO'!$E$4:$E$255,'CVS-CJO'!$B$4:$B$255,C19)</f>
        <v>96.358333333333334</v>
      </c>
      <c r="I19" s="28">
        <v>14</v>
      </c>
      <c r="J19" s="28">
        <v>2008</v>
      </c>
      <c r="K19" s="27">
        <f>AVERAGEIFS(Brute!$E$4:$E$255,Brute!$B$4:$B$255,J19)</f>
        <v>95.774999999999991</v>
      </c>
    </row>
    <row r="20" spans="2:13">
      <c r="B20" s="28">
        <v>15</v>
      </c>
      <c r="C20" s="28">
        <v>2009</v>
      </c>
      <c r="D20" s="29">
        <f>AVERAGEIFS('CVS-CJO'!$E$4:$E$255,'CVS-CJO'!$B$4:$B$255,C20)</f>
        <v>96.399999999999991</v>
      </c>
      <c r="I20" s="28">
        <v>15</v>
      </c>
      <c r="J20" s="28">
        <v>2009</v>
      </c>
      <c r="K20" s="27">
        <f>AVERAGEIFS(Brute!$E$4:$E$255,Brute!$B$4:$B$255,J20)</f>
        <v>95.841666666666654</v>
      </c>
    </row>
    <row r="21" spans="2:13">
      <c r="B21" s="28">
        <v>16</v>
      </c>
      <c r="C21" s="28">
        <v>2010</v>
      </c>
      <c r="D21" s="29">
        <f>AVERAGEIFS('CVS-CJO'!$E$4:$E$255,'CVS-CJO'!$B$4:$B$255,C21)</f>
        <v>99.991666666666674</v>
      </c>
      <c r="I21" s="28">
        <v>16</v>
      </c>
      <c r="J21" s="28">
        <v>2010</v>
      </c>
      <c r="K21" s="27">
        <f>AVERAGEIFS(Brute!$E$4:$E$255,Brute!$B$4:$B$255,J21)</f>
        <v>100.00000000000001</v>
      </c>
    </row>
    <row r="22" spans="2:13">
      <c r="B22" s="28">
        <v>17</v>
      </c>
      <c r="C22" s="28">
        <v>2011</v>
      </c>
      <c r="D22" s="29">
        <f>AVERAGEIFS('CVS-CJO'!$E$4:$E$255,'CVS-CJO'!$B$4:$B$255,C22)</f>
        <v>107.03333333333335</v>
      </c>
      <c r="I22" s="28">
        <v>17</v>
      </c>
      <c r="J22" s="28">
        <v>2011</v>
      </c>
      <c r="K22" s="27">
        <f>AVERAGEIFS(Brute!$E$4:$E$255,Brute!$B$4:$B$255,J22)</f>
        <v>106.69166666666666</v>
      </c>
    </row>
    <row r="23" spans="2:13">
      <c r="B23" s="28">
        <v>18</v>
      </c>
      <c r="C23" s="28">
        <v>2012</v>
      </c>
      <c r="D23" s="29">
        <f>AVERAGEIFS('CVS-CJO'!$E$4:$E$255,'CVS-CJO'!$B$4:$B$255,C23)</f>
        <v>113.23333333333331</v>
      </c>
      <c r="I23" s="28">
        <v>18</v>
      </c>
      <c r="J23" s="28">
        <v>2012</v>
      </c>
      <c r="K23" s="27">
        <f>AVERAGEIFS(Brute!$E$4:$E$255,Brute!$B$4:$B$255,J23)</f>
        <v>112.61666666666666</v>
      </c>
    </row>
    <row r="24" spans="2:13">
      <c r="B24" s="28">
        <v>19</v>
      </c>
      <c r="C24" s="28">
        <v>2013</v>
      </c>
      <c r="D24" s="29">
        <f>AVERAGEIFS('CVS-CJO'!$E$4:$E$255,'CVS-CJO'!$B$4:$B$255,C24)</f>
        <v>112.84999999999998</v>
      </c>
      <c r="I24" s="28">
        <v>19</v>
      </c>
      <c r="J24" s="28">
        <v>2013</v>
      </c>
      <c r="K24" s="27">
        <f>AVERAGEIFS(Brute!$E$4:$E$255,Brute!$B$4:$B$255,J24)</f>
        <v>112.03333333333332</v>
      </c>
    </row>
    <row r="25" spans="2:13">
      <c r="B25" s="28">
        <v>20</v>
      </c>
      <c r="C25" s="28">
        <v>2014</v>
      </c>
      <c r="D25" s="29">
        <f>AVERAGEIFS('CVS-CJO'!$E$4:$E$255,'CVS-CJO'!$B$4:$B$255,C25)</f>
        <v>115.40000000000002</v>
      </c>
      <c r="I25" s="28">
        <v>20</v>
      </c>
      <c r="J25" s="28">
        <v>2014</v>
      </c>
      <c r="K25" s="27">
        <f>AVERAGEIFS(Brute!$E$4:$E$255,Brute!$B$4:$B$255,J25)</f>
        <v>114.51666666666667</v>
      </c>
    </row>
    <row r="26" spans="2:13">
      <c r="B26" s="28">
        <v>21</v>
      </c>
      <c r="C26" s="28">
        <v>2015</v>
      </c>
      <c r="D26" s="29">
        <f>AVERAGEIFS('CVS-CJO'!$E$4:$E$255,'CVS-CJO'!$B$4:$B$255,C26)</f>
        <v>120.575</v>
      </c>
      <c r="I26" s="28">
        <v>21</v>
      </c>
      <c r="J26" s="28">
        <v>2015</v>
      </c>
      <c r="K26" s="27">
        <f>AVERAGEIFS(Brute!$E$4:$E$255,Brute!$B$4:$B$255,J26)</f>
        <v>120.16666666666669</v>
      </c>
    </row>
    <row r="28" spans="2:13">
      <c r="I28" s="25"/>
      <c r="J28" s="32"/>
      <c r="K28" s="34"/>
      <c r="L28" s="25"/>
    </row>
    <row r="29" spans="2:13">
      <c r="B29" s="25" t="s">
        <v>40</v>
      </c>
      <c r="C29" s="48">
        <f>((D26/D6)^(1/20))-1</f>
        <v>6.477045762033895E-2</v>
      </c>
      <c r="D29" s="34" t="s">
        <v>46</v>
      </c>
      <c r="I29" s="25" t="s">
        <v>40</v>
      </c>
      <c r="J29" s="48">
        <f>((K26/K6)^(1/20))-1</f>
        <v>6.4952569198709398E-2</v>
      </c>
      <c r="K29" s="34" t="s">
        <v>46</v>
      </c>
      <c r="L29" s="25"/>
      <c r="M29" s="25"/>
    </row>
    <row r="30" spans="2:13">
      <c r="C30"/>
      <c r="D30"/>
      <c r="I30" s="25"/>
      <c r="J30" s="25"/>
      <c r="K30" s="25"/>
      <c r="L30" s="25"/>
      <c r="M30" s="25"/>
    </row>
    <row r="31" spans="2:13">
      <c r="B31" t="str">
        <f>"Taux de croissance annuel moyen = "&amp;TEXT(C29,"0,0%")</f>
        <v>Taux de croissance annuel moyen = 6,5%</v>
      </c>
      <c r="C31"/>
      <c r="D31"/>
      <c r="I31" s="25" t="str">
        <f>"Taux de croissance annuel moyen = "&amp;TEXT(J29,"0,0%")</f>
        <v>Taux de croissance annuel moyen = 6,5%</v>
      </c>
      <c r="J31" s="25"/>
      <c r="K31" s="25"/>
      <c r="L31" s="25"/>
      <c r="M31" s="25"/>
    </row>
    <row r="32" spans="2:13">
      <c r="B32" s="25" t="str">
        <f>"Taux de croissance mensuel moyen = "&amp;TEXT('CVS-CJO'!I3,"0,00%")</f>
        <v>Taux de croissance mensuel moyen = 0,56%</v>
      </c>
      <c r="C32"/>
      <c r="D32"/>
      <c r="I32" s="25" t="str">
        <f>"Taux de croissance mensuel moyen = "&amp;TEXT(Brute!I3,"0,00%")</f>
        <v>Taux de croissance mensuel moyen = 0,68%</v>
      </c>
      <c r="J32" s="25"/>
      <c r="K32" s="25"/>
      <c r="L32" s="25"/>
      <c r="M32" s="25"/>
    </row>
    <row r="33" spans="2:13">
      <c r="C33"/>
      <c r="D33"/>
      <c r="I33" s="25"/>
      <c r="J33" s="25"/>
      <c r="K33" s="25"/>
      <c r="L33" s="25"/>
      <c r="M33" s="25"/>
    </row>
    <row r="34" spans="2:13">
      <c r="B34" t="str">
        <f>B32&amp;"  |  "&amp;B31</f>
        <v>Taux de croissance mensuel moyen = 0,56%  |  Taux de croissance annuel moyen = 6,5%</v>
      </c>
      <c r="C34"/>
      <c r="D34"/>
      <c r="I34" s="25" t="str">
        <f>I32&amp;"  |  "&amp;I31</f>
        <v>Taux de croissance mensuel moyen = 0,68%  |  Taux de croissance annuel moyen = 6,5%</v>
      </c>
      <c r="J34" s="25"/>
      <c r="K34" s="25"/>
      <c r="L34" s="25"/>
      <c r="M34" s="25"/>
    </row>
  </sheetData>
  <mergeCells count="1">
    <mergeCell ref="B1:H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5:D13"/>
  <sheetViews>
    <sheetView workbookViewId="0">
      <selection activeCell="B14" sqref="B14"/>
    </sheetView>
  </sheetViews>
  <sheetFormatPr baseColWidth="10" defaultColWidth="8.88671875" defaultRowHeight="13.2"/>
  <cols>
    <col min="3" max="3" width="17.88671875" style="28" customWidth="1"/>
    <col min="4" max="4" width="17.5546875" style="28" customWidth="1"/>
  </cols>
  <sheetData>
    <row r="5" spans="2:4">
      <c r="C5" s="28" t="s">
        <v>50</v>
      </c>
      <c r="D5" s="28" t="s">
        <v>51</v>
      </c>
    </row>
    <row r="6" spans="2:4">
      <c r="B6">
        <v>2010</v>
      </c>
      <c r="C6" s="28">
        <v>26715.8</v>
      </c>
      <c r="D6" s="28">
        <f>ROUND(C6/1000,0)</f>
        <v>27</v>
      </c>
    </row>
    <row r="7" spans="2:4">
      <c r="B7">
        <v>2013</v>
      </c>
      <c r="C7" s="37">
        <v>29227.1</v>
      </c>
      <c r="D7" s="28">
        <f>ROUND(C7/1000,0)</f>
        <v>29</v>
      </c>
    </row>
    <row r="9" spans="2:4">
      <c r="B9" s="16" t="s">
        <v>43</v>
      </c>
      <c r="C9" s="32">
        <f>(C7/C6)^(1/3)-1</f>
        <v>3.0399993568729133E-2</v>
      </c>
    </row>
    <row r="10" spans="2:4">
      <c r="C10" s="28" t="str">
        <f>B9&amp;" = "&amp;TEXT(C9,"0%")</f>
        <v>TACM = 3%</v>
      </c>
    </row>
    <row r="13" spans="2:4">
      <c r="B13" t="str">
        <f>"Chiffre d'affaire en 2010 = "&amp;D6&amp;" milliards d'euro"</f>
        <v>Chiffre d'affaire en 2010 = 27 milliards d'euro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Graphiques</vt:lpstr>
      </vt:variant>
      <vt:variant>
        <vt:i4>2</vt:i4>
      </vt:variant>
    </vt:vector>
  </HeadingPairs>
  <TitlesOfParts>
    <vt:vector size="7" baseType="lpstr">
      <vt:lpstr>Caractéristiques</vt:lpstr>
      <vt:lpstr>Brute</vt:lpstr>
      <vt:lpstr>CVS-CJO</vt:lpstr>
      <vt:lpstr>Dynamique annuelle</vt:lpstr>
      <vt:lpstr>2010-2013</vt:lpstr>
      <vt:lpstr>Graph dynamique annuelle</vt:lpstr>
      <vt:lpstr>Graph dynamique mensuel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elafrit</dc:creator>
  <cp:lastModifiedBy>elafritm</cp:lastModifiedBy>
  <dcterms:created xsi:type="dcterms:W3CDTF">2016-03-05T20:53:15Z</dcterms:created>
  <dcterms:modified xsi:type="dcterms:W3CDTF">2016-03-06T17:25:14Z</dcterms:modified>
</cp:coreProperties>
</file>